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nzagroup-my.sharepoint.com/personal/ralph_girardi_lonza_com/Documents/SNHBC/2025/"/>
    </mc:Choice>
  </mc:AlternateContent>
  <xr:revisionPtr revIDLastSave="303" documentId="8_{8B86A7C9-E299-4AA2-83D5-895BFD7AFB09}" xr6:coauthVersionLast="47" xr6:coauthVersionMax="47" xr10:uidLastSave="{3007FE48-FDA2-4CD6-8A02-F04306106175}"/>
  <bookViews>
    <workbookView xWindow="-96" yWindow="0" windowWidth="20832" windowHeight="16656" tabRatio="863" activeTab="7" xr2:uid="{00000000-000D-0000-FFFF-FFFF00000000}"/>
  </bookViews>
  <sheets>
    <sheet name="Newfound" sheetId="22" r:id="rId1"/>
    <sheet name="Bow" sheetId="24" r:id="rId2"/>
    <sheet name="Winnisquam" sheetId="25" r:id="rId3"/>
    <sheet name="Pawtuckaway" sheetId="26" r:id="rId4"/>
    <sheet name="BIP" sheetId="27" r:id="rId5"/>
    <sheet name="Squam" sheetId="28" r:id="rId6"/>
    <sheet name="Massabesic" sheetId="29" r:id="rId7"/>
    <sheet name="Winnipesaukee" sheetId="30" r:id="rId8"/>
    <sheet name="Merrymeeting" sheetId="31" r:id="rId9"/>
    <sheet name="Wentworth" sheetId="32" r:id="rId10"/>
    <sheet name="Team Standings" sheetId="14" r:id="rId11"/>
  </sheets>
  <definedNames>
    <definedName name="_xlnm._FilterDatabase" localSheetId="10" hidden="1">'Team Standings'!$A$1:$K$11</definedName>
    <definedName name="_xlnm.Print_Area" localSheetId="4">BIP!$A$2:$G$15</definedName>
    <definedName name="_xlnm.Print_Area" localSheetId="1">Bow!$A$2:$G$15</definedName>
    <definedName name="_xlnm.Print_Area" localSheetId="6">Massabesic!$A$2:$G$15</definedName>
    <definedName name="_xlnm.Print_Area" localSheetId="0">Newfound!$A$2:$G$15</definedName>
    <definedName name="_xlnm.Print_Area" localSheetId="3">Pawtuckaway!$A$2:$G$15</definedName>
    <definedName name="_xlnm.Print_Area" localSheetId="5">Squam!$A$2:$G$15</definedName>
    <definedName name="_xlnm.Print_Area" localSheetId="7">Winnipesaukee!$A$2:$G$15</definedName>
    <definedName name="_xlnm.Print_Area" localSheetId="2">Winnisquam!$A$2:$G$15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1" l="1"/>
  <c r="D16" i="30"/>
  <c r="D16" i="29"/>
  <c r="D7" i="28"/>
  <c r="D8" i="28"/>
  <c r="D9" i="28"/>
  <c r="D10" i="28"/>
  <c r="D11" i="28"/>
  <c r="D12" i="28"/>
  <c r="D13" i="28"/>
  <c r="D14" i="28"/>
  <c r="D15" i="28"/>
  <c r="D16" i="28"/>
  <c r="D6" i="28"/>
  <c r="D16" i="25"/>
  <c r="D6" i="25"/>
  <c r="D6" i="22"/>
  <c r="J7" i="24"/>
  <c r="J8" i="24"/>
  <c r="J9" i="24"/>
  <c r="J10" i="24"/>
  <c r="J11" i="24"/>
  <c r="J12" i="24"/>
  <c r="J13" i="24"/>
  <c r="J14" i="24"/>
  <c r="J15" i="24"/>
  <c r="J16" i="24"/>
  <c r="J7" i="25"/>
  <c r="J8" i="25"/>
  <c r="J9" i="25"/>
  <c r="J10" i="25"/>
  <c r="J11" i="25"/>
  <c r="J12" i="25"/>
  <c r="J13" i="25"/>
  <c r="J14" i="25"/>
  <c r="J15" i="25"/>
  <c r="J16" i="25"/>
  <c r="J7" i="26"/>
  <c r="J8" i="26"/>
  <c r="J9" i="26"/>
  <c r="J10" i="26"/>
  <c r="J11" i="26"/>
  <c r="J12" i="26"/>
  <c r="J13" i="26"/>
  <c r="J14" i="26"/>
  <c r="J15" i="26"/>
  <c r="J16" i="26"/>
  <c r="J7" i="27"/>
  <c r="J8" i="27"/>
  <c r="J9" i="27"/>
  <c r="J10" i="27"/>
  <c r="J11" i="27"/>
  <c r="J12" i="27"/>
  <c r="J13" i="27"/>
  <c r="J14" i="27"/>
  <c r="J15" i="27"/>
  <c r="J16" i="27"/>
  <c r="J7" i="28"/>
  <c r="J8" i="28"/>
  <c r="J9" i="28"/>
  <c r="J10" i="28"/>
  <c r="J11" i="28"/>
  <c r="J12" i="28"/>
  <c r="J13" i="28"/>
  <c r="J14" i="28"/>
  <c r="J15" i="28"/>
  <c r="J16" i="28"/>
  <c r="J7" i="29"/>
  <c r="J8" i="29"/>
  <c r="J9" i="29"/>
  <c r="J10" i="29"/>
  <c r="J11" i="29"/>
  <c r="J12" i="29"/>
  <c r="J13" i="29"/>
  <c r="J14" i="29"/>
  <c r="J15" i="29"/>
  <c r="J16" i="29"/>
  <c r="J7" i="30"/>
  <c r="J8" i="30"/>
  <c r="J9" i="30"/>
  <c r="J10" i="30"/>
  <c r="J11" i="30"/>
  <c r="J12" i="30"/>
  <c r="J13" i="30"/>
  <c r="J14" i="30"/>
  <c r="J15" i="30"/>
  <c r="J16" i="30"/>
  <c r="J7" i="31"/>
  <c r="J8" i="31"/>
  <c r="J9" i="31"/>
  <c r="J10" i="31"/>
  <c r="J11" i="31"/>
  <c r="J12" i="31"/>
  <c r="J13" i="31"/>
  <c r="J14" i="31"/>
  <c r="J15" i="31"/>
  <c r="J16" i="31"/>
  <c r="J7" i="32"/>
  <c r="J8" i="32"/>
  <c r="J9" i="32"/>
  <c r="J10" i="32"/>
  <c r="J11" i="32"/>
  <c r="J12" i="32"/>
  <c r="J13" i="32"/>
  <c r="J14" i="32"/>
  <c r="J15" i="32"/>
  <c r="J16" i="32"/>
  <c r="J7" i="22"/>
  <c r="J8" i="22"/>
  <c r="J9" i="22"/>
  <c r="J10" i="22"/>
  <c r="J11" i="22"/>
  <c r="J12" i="22"/>
  <c r="J13" i="22"/>
  <c r="J14" i="22"/>
  <c r="J15" i="22"/>
  <c r="J16" i="22"/>
  <c r="J6" i="24"/>
  <c r="J6" i="25"/>
  <c r="J6" i="26"/>
  <c r="J6" i="27"/>
  <c r="J6" i="28"/>
  <c r="J6" i="29"/>
  <c r="J6" i="30"/>
  <c r="J6" i="31"/>
  <c r="J6" i="32"/>
  <c r="J6" i="22"/>
  <c r="D7" i="24"/>
  <c r="D8" i="24"/>
  <c r="D9" i="24"/>
  <c r="D10" i="24"/>
  <c r="D11" i="24"/>
  <c r="D12" i="24"/>
  <c r="D13" i="24"/>
  <c r="D14" i="24"/>
  <c r="D15" i="24"/>
  <c r="D16" i="24"/>
  <c r="D7" i="25"/>
  <c r="D8" i="25"/>
  <c r="D9" i="25"/>
  <c r="D10" i="25"/>
  <c r="D11" i="25"/>
  <c r="D12" i="25"/>
  <c r="D13" i="25"/>
  <c r="D14" i="25"/>
  <c r="D15" i="25"/>
  <c r="D7" i="26"/>
  <c r="D8" i="26"/>
  <c r="D9" i="26"/>
  <c r="D10" i="26"/>
  <c r="D11" i="26"/>
  <c r="D12" i="26"/>
  <c r="D13" i="26"/>
  <c r="D14" i="26"/>
  <c r="D15" i="26"/>
  <c r="D16" i="26"/>
  <c r="D7" i="27"/>
  <c r="D8" i="27"/>
  <c r="D9" i="27"/>
  <c r="D10" i="27"/>
  <c r="D11" i="27"/>
  <c r="D12" i="27"/>
  <c r="D13" i="27"/>
  <c r="D14" i="27"/>
  <c r="D15" i="27"/>
  <c r="D16" i="27"/>
  <c r="D7" i="29"/>
  <c r="D8" i="29"/>
  <c r="D9" i="29"/>
  <c r="D10" i="29"/>
  <c r="D11" i="29"/>
  <c r="D12" i="29"/>
  <c r="D13" i="29"/>
  <c r="D14" i="29"/>
  <c r="D15" i="29"/>
  <c r="D7" i="30"/>
  <c r="D8" i="30"/>
  <c r="D9" i="30"/>
  <c r="D10" i="30"/>
  <c r="D11" i="30"/>
  <c r="D12" i="30"/>
  <c r="D13" i="30"/>
  <c r="D14" i="30"/>
  <c r="D15" i="30"/>
  <c r="D7" i="31"/>
  <c r="D8" i="31"/>
  <c r="D9" i="31"/>
  <c r="D10" i="31"/>
  <c r="D11" i="31"/>
  <c r="D12" i="31"/>
  <c r="D13" i="31"/>
  <c r="D14" i="31"/>
  <c r="D15" i="31"/>
  <c r="D7" i="32"/>
  <c r="D8" i="32"/>
  <c r="D9" i="32"/>
  <c r="D10" i="32"/>
  <c r="D11" i="32"/>
  <c r="D12" i="32"/>
  <c r="D13" i="32"/>
  <c r="D14" i="32"/>
  <c r="D15" i="32"/>
  <c r="D16" i="32"/>
  <c r="D7" i="22"/>
  <c r="D8" i="22"/>
  <c r="D9" i="22"/>
  <c r="D10" i="22"/>
  <c r="D11" i="22"/>
  <c r="D12" i="22"/>
  <c r="D13" i="22"/>
  <c r="D14" i="22"/>
  <c r="D15" i="22"/>
  <c r="D16" i="22"/>
  <c r="D6" i="24"/>
  <c r="D6" i="26"/>
  <c r="D6" i="27"/>
  <c r="D6" i="29"/>
  <c r="D6" i="30"/>
  <c r="D6" i="31"/>
  <c r="D6" i="32"/>
  <c r="G17" i="25"/>
  <c r="G17" i="32"/>
  <c r="G17" i="31"/>
  <c r="G17" i="30"/>
  <c r="G17" i="29"/>
  <c r="G17" i="28"/>
  <c r="G17" i="27"/>
  <c r="G17" i="26"/>
  <c r="B11" i="14"/>
  <c r="C11" i="14"/>
  <c r="D11" i="14"/>
  <c r="E11" i="14"/>
  <c r="F11" i="14"/>
  <c r="G11" i="14"/>
  <c r="H11" i="14"/>
  <c r="I11" i="14"/>
  <c r="J11" i="14"/>
  <c r="K11" i="14"/>
  <c r="B8" i="14"/>
  <c r="C8" i="14"/>
  <c r="D8" i="14"/>
  <c r="E8" i="14"/>
  <c r="F8" i="14"/>
  <c r="G8" i="14"/>
  <c r="H8" i="14"/>
  <c r="I8" i="14"/>
  <c r="J8" i="14"/>
  <c r="K8" i="14"/>
  <c r="B10" i="14"/>
  <c r="C10" i="14"/>
  <c r="D10" i="14"/>
  <c r="E10" i="14"/>
  <c r="F10" i="14"/>
  <c r="G10" i="14"/>
  <c r="H10" i="14"/>
  <c r="I10" i="14"/>
  <c r="J10" i="14"/>
  <c r="K10" i="14"/>
  <c r="B5" i="14"/>
  <c r="C5" i="14"/>
  <c r="D5" i="14"/>
  <c r="E5" i="14"/>
  <c r="F5" i="14"/>
  <c r="G5" i="14"/>
  <c r="H5" i="14"/>
  <c r="I5" i="14"/>
  <c r="J5" i="14"/>
  <c r="K5" i="14"/>
  <c r="B7" i="14"/>
  <c r="C7" i="14"/>
  <c r="D7" i="14"/>
  <c r="E7" i="14"/>
  <c r="F7" i="14"/>
  <c r="G7" i="14"/>
  <c r="H7" i="14"/>
  <c r="I7" i="14"/>
  <c r="J7" i="14"/>
  <c r="K7" i="14"/>
  <c r="B9" i="14"/>
  <c r="C9" i="14"/>
  <c r="D9" i="14"/>
  <c r="E9" i="14"/>
  <c r="F9" i="14"/>
  <c r="G9" i="14"/>
  <c r="H9" i="14"/>
  <c r="I9" i="14"/>
  <c r="J9" i="14"/>
  <c r="K9" i="14"/>
  <c r="B4" i="14"/>
  <c r="C4" i="14"/>
  <c r="D4" i="14"/>
  <c r="E4" i="14"/>
  <c r="F4" i="14"/>
  <c r="G4" i="14"/>
  <c r="H4" i="14"/>
  <c r="I4" i="14"/>
  <c r="J4" i="14"/>
  <c r="K4" i="14"/>
  <c r="B12" i="14"/>
  <c r="C12" i="14"/>
  <c r="D12" i="14"/>
  <c r="E12" i="14"/>
  <c r="F12" i="14"/>
  <c r="G12" i="14"/>
  <c r="H12" i="14"/>
  <c r="I12" i="14"/>
  <c r="J12" i="14"/>
  <c r="K12" i="14"/>
  <c r="B6" i="14"/>
  <c r="C6" i="14"/>
  <c r="D6" i="14"/>
  <c r="E6" i="14"/>
  <c r="F6" i="14"/>
  <c r="G6" i="14"/>
  <c r="H6" i="14"/>
  <c r="I6" i="14"/>
  <c r="J6" i="14"/>
  <c r="K6" i="14"/>
  <c r="B2" i="14"/>
  <c r="C2" i="14"/>
  <c r="D2" i="14"/>
  <c r="E2" i="14"/>
  <c r="F2" i="14"/>
  <c r="G2" i="14"/>
  <c r="H2" i="14"/>
  <c r="I2" i="14"/>
  <c r="J2" i="14"/>
  <c r="K2" i="14"/>
  <c r="K3" i="14"/>
  <c r="J3" i="14"/>
  <c r="I3" i="14"/>
  <c r="H3" i="14"/>
  <c r="G3" i="14"/>
  <c r="F3" i="14"/>
  <c r="E3" i="14"/>
  <c r="D3" i="14"/>
  <c r="C3" i="14"/>
  <c r="B3" i="14"/>
  <c r="B17" i="24"/>
  <c r="G17" i="24"/>
  <c r="C17" i="28"/>
  <c r="B17" i="28"/>
  <c r="C17" i="27"/>
  <c r="C17" i="32"/>
  <c r="B17" i="32"/>
  <c r="C17" i="31"/>
  <c r="C17" i="30"/>
  <c r="C17" i="29"/>
  <c r="B17" i="31"/>
  <c r="B17" i="30"/>
  <c r="B17" i="29"/>
  <c r="B17" i="27"/>
  <c r="B2" i="22"/>
  <c r="B1" i="14" s="1"/>
  <c r="B2" i="32"/>
  <c r="K1" i="14" s="1"/>
  <c r="B2" i="31"/>
  <c r="J1" i="14" s="1"/>
  <c r="C17" i="25"/>
  <c r="B17" i="25"/>
  <c r="C17" i="26"/>
  <c r="B17" i="26"/>
  <c r="C17" i="24"/>
  <c r="G17" i="22"/>
  <c r="C17" i="22"/>
  <c r="B17" i="22"/>
  <c r="B2" i="30"/>
  <c r="I1" i="14" s="1"/>
  <c r="B2" i="29"/>
  <c r="H1" i="14" s="1"/>
  <c r="B2" i="28"/>
  <c r="G1" i="14" s="1"/>
  <c r="B2" i="27"/>
  <c r="F1" i="14" s="1"/>
  <c r="B2" i="26"/>
  <c r="E1" i="14" s="1"/>
  <c r="B2" i="25"/>
  <c r="D1" i="14" s="1"/>
  <c r="B2" i="24"/>
  <c r="C1" i="14" s="1"/>
  <c r="J17" i="31" l="1"/>
  <c r="I18" i="31" s="1"/>
  <c r="J17" i="22"/>
  <c r="I18" i="22" s="1"/>
  <c r="J17" i="32"/>
  <c r="I18" i="32" s="1"/>
  <c r="J17" i="30"/>
  <c r="I18" i="30" s="1"/>
  <c r="J17" i="29"/>
  <c r="I18" i="29" s="1"/>
  <c r="J17" i="28"/>
  <c r="I18" i="28" s="1"/>
  <c r="J17" i="27"/>
  <c r="I18" i="27" s="1"/>
  <c r="J17" i="26"/>
  <c r="I18" i="26" s="1"/>
  <c r="J17" i="25"/>
  <c r="I18" i="25" s="1"/>
  <c r="J17" i="24"/>
  <c r="I18" i="24" s="1"/>
  <c r="D17" i="25"/>
  <c r="L11" i="14"/>
  <c r="M11" i="14" s="1"/>
  <c r="D17" i="32"/>
  <c r="D17" i="31"/>
  <c r="D17" i="30"/>
  <c r="D17" i="28"/>
  <c r="D17" i="29"/>
  <c r="D17" i="27"/>
  <c r="L9" i="14"/>
  <c r="M9" i="14" s="1"/>
  <c r="D17" i="26"/>
  <c r="L6" i="14"/>
  <c r="M6" i="14" s="1"/>
  <c r="D17" i="24"/>
  <c r="L7" i="14"/>
  <c r="M7" i="14" s="1"/>
  <c r="D17" i="22"/>
  <c r="L8" i="14"/>
  <c r="M8" i="14" s="1"/>
  <c r="L4" i="14"/>
  <c r="M4" i="14" s="1"/>
  <c r="L12" i="14"/>
  <c r="M12" i="14" s="1"/>
  <c r="L3" i="14"/>
  <c r="M3" i="14" s="1"/>
  <c r="L10" i="14"/>
  <c r="M10" i="14" s="1"/>
  <c r="L2" i="14"/>
  <c r="M2" i="14" s="1"/>
  <c r="L5" i="14"/>
  <c r="M5" i="14" s="1"/>
</calcChain>
</file>

<file path=xl/sharedStrings.xml><?xml version="1.0" encoding="utf-8"?>
<sst xmlns="http://schemas.openxmlformats.org/spreadsheetml/2006/main" count="279" uniqueCount="48">
  <si>
    <t># Fish</t>
  </si>
  <si>
    <t>SM Lunker</t>
  </si>
  <si>
    <t>LM Lunker</t>
  </si>
  <si>
    <t>Total Weight</t>
  </si>
  <si>
    <t>Team</t>
  </si>
  <si>
    <t># SM</t>
  </si>
  <si>
    <t># LM</t>
  </si>
  <si>
    <t>Team Standings</t>
  </si>
  <si>
    <t>Ryan/Bob</t>
  </si>
  <si>
    <t>Bruce/Joe</t>
  </si>
  <si>
    <t>Steve/Nancy</t>
  </si>
  <si>
    <t>Ralph/Andrew</t>
  </si>
  <si>
    <t xml:space="preserve">Tournament Location: </t>
  </si>
  <si>
    <t>Darren/Josh</t>
  </si>
  <si>
    <t>Chris/Scott</t>
  </si>
  <si>
    <t xml:space="preserve">Total </t>
  </si>
  <si>
    <t>Derek/Walter</t>
  </si>
  <si>
    <t>Bob/Chris</t>
  </si>
  <si>
    <t>Place</t>
  </si>
  <si>
    <t>Kelcey/John</t>
  </si>
  <si>
    <t>Loren/Chris</t>
  </si>
  <si>
    <t>Tim/Jackson</t>
  </si>
  <si>
    <t>DNF</t>
  </si>
  <si>
    <t>Total fishing hours</t>
  </si>
  <si>
    <t>2nd</t>
  </si>
  <si>
    <t>1st &amp; Lunker</t>
  </si>
  <si>
    <t>3rd &amp; Lunker</t>
  </si>
  <si>
    <t>With one drop</t>
  </si>
  <si>
    <t>Date:4/27/2025</t>
  </si>
  <si>
    <t>Date: 5/4/2025</t>
  </si>
  <si>
    <t>Date: 6/29/2025</t>
  </si>
  <si>
    <t>Date: 7/13/2025</t>
  </si>
  <si>
    <t>Date: 7/27/2025</t>
  </si>
  <si>
    <t>Date: 8/10/2025</t>
  </si>
  <si>
    <t>Date: 8/24/2025</t>
  </si>
  <si>
    <t>Date: 9/7/2025</t>
  </si>
  <si>
    <t>Date: 9/21/2025</t>
  </si>
  <si>
    <t>Date: 10/5/2025</t>
  </si>
  <si>
    <t>1st</t>
  </si>
  <si>
    <t>2nd &amp; Lunker</t>
  </si>
  <si>
    <t>3rd</t>
  </si>
  <si>
    <t xml:space="preserve">1st &amp; Lunker </t>
  </si>
  <si>
    <t>1st and lunker</t>
  </si>
  <si>
    <t>1 Dead fish deducted</t>
  </si>
  <si>
    <t xml:space="preserve">4 minute late penalty </t>
  </si>
  <si>
    <t xml:space="preserve">Lunker </t>
  </si>
  <si>
    <t>11 14/16 -1/2 for dead fish</t>
  </si>
  <si>
    <t>1st and Lunker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</si>
</sst>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?/16"/>
    <numFmt numFmtId="165" formatCode="#\ ?/1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.5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10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2" xfId="0" applyNumberFormat="1" applyFont="1" applyFill="1" applyBorder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5" fillId="0" borderId="14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0" fontId="0" fillId="0" borderId="14" xfId="0" applyBorder="1"/>
    <xf numFmtId="0" fontId="0" fillId="3" borderId="15" xfId="0" applyFill="1" applyBorder="1"/>
    <xf numFmtId="0" fontId="5" fillId="0" borderId="15" xfId="0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0" fontId="5" fillId="0" borderId="14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1" fillId="3" borderId="16" xfId="0" applyFont="1" applyFill="1" applyBorder="1"/>
    <xf numFmtId="164" fontId="1" fillId="2" borderId="16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6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2" borderId="16" xfId="0" applyFont="1" applyFill="1" applyBorder="1"/>
    <xf numFmtId="164" fontId="5" fillId="0" borderId="0" xfId="0" applyNumberFormat="1" applyFont="1" applyFill="1" applyBorder="1"/>
    <xf numFmtId="164" fontId="5" fillId="0" borderId="17" xfId="0" applyNumberFormat="1" applyFont="1" applyFill="1" applyBorder="1" applyAlignment="1">
      <alignment horizontal="center"/>
    </xf>
    <xf numFmtId="164" fontId="5" fillId="3" borderId="18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" fontId="0" fillId="3" borderId="16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3" borderId="15" xfId="0" applyFont="1" applyFill="1" applyBorder="1" applyAlignment="1"/>
    <xf numFmtId="164" fontId="0" fillId="0" borderId="21" xfId="0" applyNumberFormat="1" applyBorder="1" applyAlignment="1">
      <alignment horizontal="center" vertical="center"/>
    </xf>
    <xf numFmtId="164" fontId="1" fillId="0" borderId="22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/>
    <xf numFmtId="0" fontId="1" fillId="0" borderId="0" xfId="0" applyFont="1" applyFill="1"/>
    <xf numFmtId="0" fontId="0" fillId="0" borderId="0" xfId="0" applyFill="1"/>
    <xf numFmtId="0" fontId="1" fillId="0" borderId="15" xfId="0" applyFont="1" applyFill="1" applyBorder="1" applyAlignment="1"/>
    <xf numFmtId="0" fontId="5" fillId="0" borderId="19" xfId="0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0" fontId="0" fillId="0" borderId="19" xfId="0" applyFill="1" applyBorder="1"/>
    <xf numFmtId="0" fontId="1" fillId="0" borderId="0" xfId="0" applyFont="1" applyFill="1" applyBorder="1" applyAlignment="1"/>
    <xf numFmtId="0" fontId="1" fillId="4" borderId="15" xfId="0" applyFont="1" applyFill="1" applyBorder="1" applyAlignment="1"/>
    <xf numFmtId="164" fontId="0" fillId="4" borderId="13" xfId="0" applyNumberFormat="1" applyFill="1" applyBorder="1" applyAlignment="1">
      <alignment horizontal="center" vertical="center"/>
    </xf>
    <xf numFmtId="164" fontId="1" fillId="4" borderId="12" xfId="0" applyNumberFormat="1" applyFont="1" applyFill="1" applyBorder="1"/>
    <xf numFmtId="0" fontId="1" fillId="0" borderId="6" xfId="0" applyFont="1" applyBorder="1" applyAlignment="1"/>
    <xf numFmtId="0" fontId="0" fillId="0" borderId="8" xfId="0" applyBorder="1" applyAlignment="1"/>
    <xf numFmtId="0" fontId="0" fillId="0" borderId="7" xfId="0" applyBorder="1" applyAlignme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zoomScaleNormal="100" workbookViewId="0">
      <selection activeCell="K28" sqref="K28"/>
    </sheetView>
  </sheetViews>
  <sheetFormatPr defaultRowHeight="13.2" x14ac:dyDescent="0.25"/>
  <cols>
    <col min="1" max="1" width="20" customWidth="1"/>
    <col min="5" max="7" width="13.6640625" customWidth="1"/>
    <col min="8" max="8" width="16.5546875" customWidth="1"/>
  </cols>
  <sheetData>
    <row r="1" spans="1:10" ht="13.8" thickBot="1" x14ac:dyDescent="0.3"/>
    <row r="2" spans="1:10" s="7" customFormat="1" ht="20.100000000000001" customHeight="1" x14ac:dyDescent="0.35">
      <c r="A2" s="9" t="s">
        <v>12</v>
      </c>
      <c r="B2" s="89" t="str">
        <f ca="1">MID(CELL("filename",B2),FIND("]",CELL("filename",B2))+1,255)</f>
        <v>Newfound</v>
      </c>
      <c r="C2" s="89"/>
      <c r="D2" s="89"/>
      <c r="E2" s="89"/>
      <c r="F2" s="89"/>
      <c r="G2" s="90"/>
    </row>
    <row r="3" spans="1:10" s="7" customFormat="1" ht="20.100000000000001" customHeight="1" thickBot="1" x14ac:dyDescent="0.35">
      <c r="A3" s="86" t="s">
        <v>28</v>
      </c>
      <c r="B3" s="87"/>
      <c r="C3" s="87"/>
      <c r="D3" s="87"/>
      <c r="E3" s="87"/>
      <c r="F3" s="87"/>
      <c r="G3" s="88"/>
    </row>
    <row r="4" spans="1:10" s="1" customFormat="1" ht="20.100000000000001" customHeight="1" x14ac:dyDescent="0.25">
      <c r="A4" s="3"/>
      <c r="B4" s="4"/>
      <c r="C4" s="4"/>
      <c r="D4" s="4"/>
      <c r="E4" s="4"/>
      <c r="F4" s="4"/>
      <c r="G4" s="5"/>
    </row>
    <row r="5" spans="1:10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0" ht="20.100000000000001" customHeight="1" x14ac:dyDescent="0.25">
      <c r="A6" s="66" t="s">
        <v>9</v>
      </c>
      <c r="B6" s="31"/>
      <c r="C6" s="31"/>
      <c r="D6" s="31">
        <f>SUM(B6,C6)</f>
        <v>0</v>
      </c>
      <c r="E6" s="32"/>
      <c r="F6" s="32"/>
      <c r="G6" s="53">
        <v>0</v>
      </c>
      <c r="H6" s="42"/>
      <c r="I6" s="30"/>
      <c r="J6">
        <f>IF(G6="DNF",14,0)</f>
        <v>0</v>
      </c>
    </row>
    <row r="7" spans="1:10" ht="20.100000000000001" customHeight="1" x14ac:dyDescent="0.25">
      <c r="A7" s="67" t="s">
        <v>10</v>
      </c>
      <c r="B7" s="33"/>
      <c r="C7" s="33"/>
      <c r="D7" s="33">
        <f t="shared" ref="D7:D16" si="0">SUM(B7,C7)</f>
        <v>0</v>
      </c>
      <c r="E7" s="34"/>
      <c r="F7" s="34"/>
      <c r="G7" s="54">
        <v>0</v>
      </c>
      <c r="H7" s="43"/>
      <c r="I7" s="30"/>
      <c r="J7">
        <f t="shared" ref="J7:J16" si="1">IF(G7="DNF",14,0)</f>
        <v>0</v>
      </c>
    </row>
    <row r="8" spans="1:10" ht="20.100000000000001" customHeight="1" x14ac:dyDescent="0.25">
      <c r="A8" s="66" t="s">
        <v>11</v>
      </c>
      <c r="B8" s="37"/>
      <c r="C8" s="37"/>
      <c r="D8" s="70">
        <f t="shared" si="0"/>
        <v>0</v>
      </c>
      <c r="E8" s="38"/>
      <c r="F8" s="38"/>
      <c r="G8" s="55">
        <v>0</v>
      </c>
      <c r="H8" s="44"/>
      <c r="I8" s="30"/>
      <c r="J8">
        <f t="shared" si="1"/>
        <v>0</v>
      </c>
    </row>
    <row r="9" spans="1:10" ht="20.100000000000001" customHeight="1" x14ac:dyDescent="0.25">
      <c r="A9" s="67" t="s">
        <v>8</v>
      </c>
      <c r="B9" s="33">
        <v>4</v>
      </c>
      <c r="C9" s="33"/>
      <c r="D9" s="33">
        <f t="shared" si="0"/>
        <v>4</v>
      </c>
      <c r="E9" s="34"/>
      <c r="F9" s="34">
        <v>4.375</v>
      </c>
      <c r="G9" s="54">
        <v>13.625</v>
      </c>
      <c r="H9" s="45" t="s">
        <v>25</v>
      </c>
      <c r="I9" s="30"/>
      <c r="J9">
        <f t="shared" si="1"/>
        <v>0</v>
      </c>
    </row>
    <row r="10" spans="1:10" ht="20.100000000000001" customHeight="1" x14ac:dyDescent="0.25">
      <c r="A10" s="66" t="s">
        <v>16</v>
      </c>
      <c r="B10" s="37">
        <v>4</v>
      </c>
      <c r="C10" s="37"/>
      <c r="D10" s="70">
        <f t="shared" si="0"/>
        <v>4</v>
      </c>
      <c r="E10" s="38"/>
      <c r="F10" s="38"/>
      <c r="G10" s="55">
        <v>12.3125</v>
      </c>
      <c r="H10" s="46" t="s">
        <v>24</v>
      </c>
      <c r="I10" s="30"/>
      <c r="J10">
        <f t="shared" si="1"/>
        <v>0</v>
      </c>
    </row>
    <row r="11" spans="1:10" ht="20.100000000000001" customHeight="1" x14ac:dyDescent="0.25">
      <c r="A11" s="67" t="s">
        <v>17</v>
      </c>
      <c r="B11" s="33"/>
      <c r="C11" s="33"/>
      <c r="D11" s="33">
        <f t="shared" si="0"/>
        <v>0</v>
      </c>
      <c r="E11" s="34"/>
      <c r="F11" s="34"/>
      <c r="G11" s="54">
        <v>0</v>
      </c>
      <c r="H11" s="45"/>
      <c r="I11" s="30"/>
      <c r="J11">
        <f t="shared" si="1"/>
        <v>0</v>
      </c>
    </row>
    <row r="12" spans="1:10" ht="20.100000000000001" customHeight="1" x14ac:dyDescent="0.25">
      <c r="A12" s="66" t="s">
        <v>13</v>
      </c>
      <c r="B12" s="37"/>
      <c r="C12" s="37"/>
      <c r="D12" s="70">
        <f t="shared" si="0"/>
        <v>0</v>
      </c>
      <c r="E12" s="38"/>
      <c r="F12" s="38"/>
      <c r="G12" s="55">
        <v>0</v>
      </c>
      <c r="H12" s="44"/>
      <c r="I12" s="30"/>
      <c r="J12">
        <f t="shared" si="1"/>
        <v>0</v>
      </c>
    </row>
    <row r="13" spans="1:10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45"/>
      <c r="I13" s="30"/>
      <c r="J13">
        <f t="shared" si="1"/>
        <v>14</v>
      </c>
    </row>
    <row r="14" spans="1:10" ht="20.100000000000001" customHeight="1" x14ac:dyDescent="0.25">
      <c r="A14" s="66" t="s">
        <v>14</v>
      </c>
      <c r="B14" s="37">
        <v>4</v>
      </c>
      <c r="C14" s="37"/>
      <c r="D14" s="70">
        <f t="shared" si="0"/>
        <v>4</v>
      </c>
      <c r="E14" s="38"/>
      <c r="F14" s="38">
        <v>4.375</v>
      </c>
      <c r="G14" s="55">
        <v>11.75</v>
      </c>
      <c r="H14" s="46" t="s">
        <v>26</v>
      </c>
      <c r="I14" s="30"/>
      <c r="J14">
        <f t="shared" si="1"/>
        <v>0</v>
      </c>
    </row>
    <row r="15" spans="1:10" ht="20.100000000000001" customHeight="1" x14ac:dyDescent="0.25">
      <c r="A15" s="67" t="s">
        <v>19</v>
      </c>
      <c r="B15" s="33">
        <v>3</v>
      </c>
      <c r="C15" s="33"/>
      <c r="D15" s="33">
        <f t="shared" si="0"/>
        <v>3</v>
      </c>
      <c r="E15" s="34"/>
      <c r="F15" s="34"/>
      <c r="G15" s="54">
        <v>6.5</v>
      </c>
      <c r="H15" s="45"/>
      <c r="I15" s="30"/>
      <c r="J15">
        <f t="shared" si="1"/>
        <v>0</v>
      </c>
    </row>
    <row r="16" spans="1:10" ht="20.100000000000001" customHeight="1" thickBot="1" x14ac:dyDescent="0.3">
      <c r="A16" s="77" t="s">
        <v>21</v>
      </c>
      <c r="B16" s="78">
        <v>1</v>
      </c>
      <c r="C16" s="78"/>
      <c r="D16" s="78">
        <f t="shared" si="0"/>
        <v>1</v>
      </c>
      <c r="E16" s="79"/>
      <c r="F16" s="79"/>
      <c r="G16" s="80">
        <v>4.0625</v>
      </c>
      <c r="H16" s="46"/>
      <c r="I16" s="30"/>
      <c r="J16">
        <f t="shared" si="1"/>
        <v>0</v>
      </c>
    </row>
    <row r="17" spans="2:10" ht="20.100000000000001" customHeight="1" x14ac:dyDescent="0.25">
      <c r="B17" s="14">
        <f>SUM(B6:B16)</f>
        <v>16</v>
      </c>
      <c r="C17" s="14">
        <f>SUM(C6:C16)</f>
        <v>0</v>
      </c>
      <c r="D17" s="14">
        <f>SUM(D6:D16)</f>
        <v>16</v>
      </c>
      <c r="E17" s="15"/>
      <c r="F17" s="15"/>
      <c r="G17" s="15">
        <f>SUM(G6:G16)</f>
        <v>48.25</v>
      </c>
      <c r="H17" s="17"/>
      <c r="I17" s="29"/>
      <c r="J17">
        <f>SUM(J6:J16)</f>
        <v>14</v>
      </c>
    </row>
    <row r="18" spans="2:10" x14ac:dyDescent="0.25">
      <c r="B18" s="6"/>
      <c r="C18" s="6"/>
      <c r="D18" s="6"/>
      <c r="E18" s="6"/>
      <c r="F18" s="6"/>
      <c r="G18" s="6"/>
      <c r="H18" s="6" t="s">
        <v>23</v>
      </c>
      <c r="I18" s="6">
        <f>168-J17</f>
        <v>154</v>
      </c>
      <c r="J18" s="6"/>
    </row>
  </sheetData>
  <mergeCells count="2">
    <mergeCell ref="A3:G3"/>
    <mergeCell ref="B2:G2"/>
  </mergeCells>
  <phoneticPr fontId="2" type="noConversion"/>
  <printOptions horizontalCentered="1"/>
  <pageMargins left="0.75" right="0.75" top="0.75" bottom="0.7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zoomScale="110" zoomScaleNormal="110" workbookViewId="0">
      <selection activeCell="H16" sqref="H16"/>
    </sheetView>
  </sheetViews>
  <sheetFormatPr defaultRowHeight="13.2" x14ac:dyDescent="0.25"/>
  <cols>
    <col min="1" max="1" width="20" customWidth="1"/>
    <col min="5" max="7" width="13.6640625" customWidth="1"/>
    <col min="8" max="8" width="18.44140625" style="60" customWidth="1"/>
    <col min="9" max="9" width="12.33203125" customWidth="1"/>
  </cols>
  <sheetData>
    <row r="1" spans="1:13" ht="13.8" thickBot="1" x14ac:dyDescent="0.3"/>
    <row r="2" spans="1:13" s="7" customFormat="1" ht="20.100000000000001" customHeight="1" x14ac:dyDescent="0.35">
      <c r="A2" s="9" t="s">
        <v>12</v>
      </c>
      <c r="B2" s="21" t="str">
        <f ca="1">MID(CELL("filename",B2),FIND("]",CELL("filename",B2))+1,255)</f>
        <v>Wentworth</v>
      </c>
      <c r="C2" s="21"/>
      <c r="D2" s="21"/>
      <c r="E2" s="21"/>
      <c r="F2" s="21"/>
      <c r="G2" s="22"/>
      <c r="H2" s="61"/>
    </row>
    <row r="3" spans="1:13" s="7" customFormat="1" ht="20.100000000000001" customHeight="1" thickBot="1" x14ac:dyDescent="0.35">
      <c r="A3" s="86" t="s">
        <v>37</v>
      </c>
      <c r="B3" s="87"/>
      <c r="C3" s="87"/>
      <c r="D3" s="87"/>
      <c r="E3" s="87"/>
      <c r="F3" s="87"/>
      <c r="G3" s="88"/>
      <c r="H3" s="61"/>
    </row>
    <row r="4" spans="1:13" s="1" customFormat="1" ht="20.100000000000001" customHeight="1" x14ac:dyDescent="0.25">
      <c r="A4" s="3"/>
      <c r="B4" s="4"/>
      <c r="C4" s="4"/>
      <c r="D4" s="4"/>
      <c r="E4" s="4"/>
      <c r="F4" s="4"/>
      <c r="G4" s="5"/>
      <c r="H4" s="62"/>
    </row>
    <row r="5" spans="1:13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62" t="s">
        <v>18</v>
      </c>
    </row>
    <row r="6" spans="1:13" ht="20.100000000000001" customHeight="1" x14ac:dyDescent="0.25">
      <c r="A6" s="66" t="s">
        <v>9</v>
      </c>
      <c r="B6" s="31"/>
      <c r="C6" s="31"/>
      <c r="D6" s="41">
        <f>SUM(B6,C6)</f>
        <v>0</v>
      </c>
      <c r="E6" s="32"/>
      <c r="F6" s="32"/>
      <c r="G6" s="53"/>
      <c r="H6" s="63"/>
      <c r="I6" s="17"/>
      <c r="J6">
        <f>IF(G6="DNF",14,0)</f>
        <v>0</v>
      </c>
    </row>
    <row r="7" spans="1:13" ht="20.100000000000001" customHeight="1" x14ac:dyDescent="0.25">
      <c r="A7" s="67" t="s">
        <v>10</v>
      </c>
      <c r="B7" s="33"/>
      <c r="C7" s="33"/>
      <c r="D7" s="33">
        <f t="shared" ref="D7:D16" si="0">SUM(B7,C7)</f>
        <v>0</v>
      </c>
      <c r="E7" s="34"/>
      <c r="F7" s="34"/>
      <c r="G7" s="54"/>
      <c r="H7" s="64"/>
      <c r="I7" s="17"/>
      <c r="J7">
        <f t="shared" ref="J7:J16" si="1">IF(G7="DNF",14,0)</f>
        <v>0</v>
      </c>
    </row>
    <row r="8" spans="1:13" ht="20.100000000000001" customHeight="1" x14ac:dyDescent="0.25">
      <c r="A8" s="66" t="s">
        <v>11</v>
      </c>
      <c r="B8" s="37"/>
      <c r="C8" s="37"/>
      <c r="D8" s="71">
        <f t="shared" si="0"/>
        <v>0</v>
      </c>
      <c r="E8" s="38"/>
      <c r="F8" s="38"/>
      <c r="G8" s="55"/>
      <c r="H8" s="72"/>
      <c r="I8" s="18"/>
      <c r="J8">
        <f t="shared" si="1"/>
        <v>0</v>
      </c>
    </row>
    <row r="9" spans="1:13" ht="20.100000000000001" customHeight="1" x14ac:dyDescent="0.25">
      <c r="A9" s="67" t="s">
        <v>8</v>
      </c>
      <c r="B9" s="33"/>
      <c r="C9" s="33"/>
      <c r="D9" s="33">
        <f t="shared" si="0"/>
        <v>0</v>
      </c>
      <c r="E9" s="34"/>
      <c r="F9" s="34"/>
      <c r="G9" s="54"/>
      <c r="H9" s="64"/>
      <c r="I9" s="17"/>
      <c r="J9">
        <f t="shared" si="1"/>
        <v>0</v>
      </c>
    </row>
    <row r="10" spans="1:13" ht="20.100000000000001" customHeight="1" x14ac:dyDescent="0.25">
      <c r="A10" s="66" t="s">
        <v>16</v>
      </c>
      <c r="B10" s="37"/>
      <c r="C10" s="37"/>
      <c r="D10" s="71">
        <f t="shared" si="0"/>
        <v>0</v>
      </c>
      <c r="E10" s="38"/>
      <c r="F10" s="38"/>
      <c r="G10" s="55"/>
      <c r="H10" s="63"/>
      <c r="I10" s="17"/>
      <c r="J10">
        <f t="shared" si="1"/>
        <v>0</v>
      </c>
    </row>
    <row r="11" spans="1:13" ht="20.100000000000001" customHeight="1" x14ac:dyDescent="0.25">
      <c r="A11" s="67" t="s">
        <v>17</v>
      </c>
      <c r="B11" s="33"/>
      <c r="C11" s="33"/>
      <c r="D11" s="33">
        <f t="shared" si="0"/>
        <v>0</v>
      </c>
      <c r="E11" s="34"/>
      <c r="F11" s="34"/>
      <c r="G11" s="54"/>
      <c r="H11" s="64"/>
      <c r="I11" s="17"/>
      <c r="J11">
        <f t="shared" si="1"/>
        <v>0</v>
      </c>
      <c r="M11" s="13"/>
    </row>
    <row r="12" spans="1:13" ht="20.100000000000001" customHeight="1" x14ac:dyDescent="0.25">
      <c r="A12" s="66" t="s">
        <v>13</v>
      </c>
      <c r="B12" s="37"/>
      <c r="C12" s="37"/>
      <c r="D12" s="71">
        <f t="shared" si="0"/>
        <v>0</v>
      </c>
      <c r="E12" s="38"/>
      <c r="F12" s="38"/>
      <c r="G12" s="55"/>
      <c r="H12" s="72"/>
      <c r="I12" s="17"/>
      <c r="J12">
        <f t="shared" si="1"/>
        <v>0</v>
      </c>
    </row>
    <row r="13" spans="1:13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/>
      <c r="H13" s="64"/>
      <c r="I13" s="17"/>
      <c r="J13">
        <f t="shared" si="1"/>
        <v>0</v>
      </c>
    </row>
    <row r="14" spans="1:13" ht="20.100000000000001" customHeight="1" x14ac:dyDescent="0.25">
      <c r="A14" s="66" t="s">
        <v>14</v>
      </c>
      <c r="B14" s="37"/>
      <c r="C14" s="37"/>
      <c r="D14" s="71">
        <f t="shared" si="0"/>
        <v>0</v>
      </c>
      <c r="E14" s="38"/>
      <c r="F14" s="38"/>
      <c r="G14" s="55"/>
      <c r="H14" s="63"/>
      <c r="I14" s="17"/>
      <c r="J14">
        <f t="shared" si="1"/>
        <v>0</v>
      </c>
    </row>
    <row r="15" spans="1:13" ht="20.100000000000001" customHeight="1" x14ac:dyDescent="0.25">
      <c r="A15" s="67" t="s">
        <v>19</v>
      </c>
      <c r="B15" s="33"/>
      <c r="C15" s="33"/>
      <c r="D15" s="33">
        <f t="shared" si="0"/>
        <v>0</v>
      </c>
      <c r="E15" s="34"/>
      <c r="F15" s="34"/>
      <c r="G15" s="54"/>
      <c r="H15" s="64"/>
      <c r="I15" s="17"/>
      <c r="J15">
        <f t="shared" si="1"/>
        <v>0</v>
      </c>
    </row>
    <row r="16" spans="1:13" ht="20.100000000000001" customHeight="1" thickBot="1" x14ac:dyDescent="0.3">
      <c r="A16" s="77" t="s">
        <v>21</v>
      </c>
      <c r="B16" s="78"/>
      <c r="C16" s="78"/>
      <c r="D16" s="78">
        <f t="shared" si="0"/>
        <v>0</v>
      </c>
      <c r="E16" s="79"/>
      <c r="F16" s="79"/>
      <c r="G16" s="80"/>
      <c r="H16" s="63"/>
      <c r="I16" s="17"/>
      <c r="J16">
        <f t="shared" si="1"/>
        <v>0</v>
      </c>
    </row>
    <row r="17" spans="2:10" x14ac:dyDescent="0.25">
      <c r="B17" s="26">
        <f>SUM(B6:B16)</f>
        <v>0</v>
      </c>
      <c r="C17" s="26">
        <f>SUM(C6:C16)</f>
        <v>0</v>
      </c>
      <c r="D17" s="26">
        <f>SUM(D6:D16)</f>
        <v>0</v>
      </c>
      <c r="E17" s="26"/>
      <c r="F17" s="26"/>
      <c r="G17" s="52">
        <f>SUM(G6:G16)</f>
        <v>0</v>
      </c>
      <c r="H17" s="73"/>
      <c r="I17" s="6"/>
      <c r="J17">
        <f>SUM(J6:J16)</f>
        <v>0</v>
      </c>
    </row>
    <row r="18" spans="2:10" x14ac:dyDescent="0.25">
      <c r="B18" s="6"/>
      <c r="C18" s="6"/>
      <c r="D18" s="6"/>
      <c r="E18" s="6"/>
      <c r="F18" s="6"/>
      <c r="G18" s="6"/>
      <c r="H18" s="60" t="s">
        <v>23</v>
      </c>
      <c r="I18">
        <f>168-J17</f>
        <v>168</v>
      </c>
    </row>
    <row r="19" spans="2:10" x14ac:dyDescent="0.25">
      <c r="B19" s="6"/>
    </row>
  </sheetData>
  <mergeCells count="1">
    <mergeCell ref="A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2"/>
  <sheetViews>
    <sheetView zoomScaleNormal="100" workbookViewId="0">
      <selection activeCell="M4" sqref="M4"/>
    </sheetView>
  </sheetViews>
  <sheetFormatPr defaultRowHeight="13.2" x14ac:dyDescent="0.25"/>
  <cols>
    <col min="1" max="1" width="21.33203125" style="1" customWidth="1"/>
    <col min="2" max="9" width="9.6640625" customWidth="1"/>
    <col min="10" max="10" width="9.6640625" style="17" customWidth="1"/>
    <col min="11" max="11" width="9.6640625" customWidth="1"/>
    <col min="12" max="12" width="13.44140625" customWidth="1"/>
    <col min="13" max="13" width="14.6640625" bestFit="1" customWidth="1"/>
  </cols>
  <sheetData>
    <row r="1" spans="1:17" s="8" customFormat="1" ht="99.9" customHeight="1" thickBot="1" x14ac:dyDescent="0.3">
      <c r="A1" s="16" t="s">
        <v>7</v>
      </c>
      <c r="B1" s="23" t="str">
        <f ca="1">Newfound!B2</f>
        <v>Newfound</v>
      </c>
      <c r="C1" s="23" t="str">
        <f ca="1">Bow!B2</f>
        <v>Bow</v>
      </c>
      <c r="D1" s="23" t="str">
        <f ca="1">Winnisquam!B2</f>
        <v>Winnisquam</v>
      </c>
      <c r="E1" s="23" t="str">
        <f ca="1">Pawtuckaway!B2</f>
        <v>Pawtuckaway</v>
      </c>
      <c r="F1" s="23" t="str">
        <f ca="1">BIP!B2</f>
        <v>BIP</v>
      </c>
      <c r="G1" s="23" t="str">
        <f ca="1">Squam!B2</f>
        <v>Squam</v>
      </c>
      <c r="H1" s="23" t="str">
        <f ca="1">Massabesic!B2</f>
        <v>Massabesic</v>
      </c>
      <c r="I1" s="23" t="str">
        <f ca="1">Winnipesaukee!B2</f>
        <v>Winnipesaukee</v>
      </c>
      <c r="J1" s="23" t="str">
        <f ca="1">Merrymeeting!B2</f>
        <v>Merrymeeting</v>
      </c>
      <c r="K1" s="23" t="str">
        <f ca="1">Wentworth!B2</f>
        <v>Wentworth</v>
      </c>
      <c r="L1" s="24" t="s">
        <v>15</v>
      </c>
      <c r="M1" s="8" t="s">
        <v>27</v>
      </c>
    </row>
    <row r="2" spans="1:17" ht="20.100000000000001" customHeight="1" thickBot="1" x14ac:dyDescent="0.3">
      <c r="A2" s="82" t="s">
        <v>19</v>
      </c>
      <c r="B2" s="25">
        <f>Newfound!G15</f>
        <v>6.5</v>
      </c>
      <c r="C2" s="25">
        <f>Bow!G15</f>
        <v>6.5625</v>
      </c>
      <c r="D2" s="25">
        <f>Winnisquam!G15</f>
        <v>13.8125</v>
      </c>
      <c r="E2" s="25">
        <f>Pawtuckaway!G15</f>
        <v>15</v>
      </c>
      <c r="F2" s="25">
        <f>BIP!G15</f>
        <v>15.8125</v>
      </c>
      <c r="G2" s="25">
        <f>Squam!G15</f>
        <v>7.5625</v>
      </c>
      <c r="H2" s="25">
        <f>Massabesic!G15</f>
        <v>8.5625</v>
      </c>
      <c r="I2" s="25">
        <f>Winnipesaukee!G15</f>
        <v>12.3125</v>
      </c>
      <c r="J2" s="25">
        <f>Merrymeeting!G15</f>
        <v>0</v>
      </c>
      <c r="K2" s="25">
        <f>Wentworth!G15</f>
        <v>0</v>
      </c>
      <c r="L2" s="28">
        <f t="shared" ref="L2:L12" si="0">SUM(B2:K2)</f>
        <v>86.125</v>
      </c>
      <c r="M2" s="74">
        <f>L2-B2</f>
        <v>79.625</v>
      </c>
      <c r="N2" s="75"/>
      <c r="O2" s="76"/>
    </row>
    <row r="3" spans="1:17" ht="20.100000000000001" customHeight="1" thickBot="1" x14ac:dyDescent="0.3">
      <c r="A3" s="83" t="s">
        <v>9</v>
      </c>
      <c r="B3" s="84">
        <f>Newfound!G6</f>
        <v>0</v>
      </c>
      <c r="C3" s="84">
        <f>Bow!G6</f>
        <v>8.3125</v>
      </c>
      <c r="D3" s="84">
        <f>Winnisquam!G6</f>
        <v>8.5625</v>
      </c>
      <c r="E3" s="84">
        <f>Pawtuckaway!G6</f>
        <v>15.3125</v>
      </c>
      <c r="F3" s="84">
        <f>BIP!G6</f>
        <v>10.375</v>
      </c>
      <c r="G3" s="84">
        <f>Squam!G6</f>
        <v>12.1875</v>
      </c>
      <c r="H3" s="84" t="str">
        <f>Massabesic!G6</f>
        <v>DNF</v>
      </c>
      <c r="I3" s="84">
        <f>Winnipesaukee!G6</f>
        <v>10.25</v>
      </c>
      <c r="J3" s="84">
        <f>Merrymeeting!G6</f>
        <v>0</v>
      </c>
      <c r="K3" s="84">
        <f>Wentworth!G6</f>
        <v>0</v>
      </c>
      <c r="L3" s="85">
        <f t="shared" si="0"/>
        <v>65</v>
      </c>
      <c r="M3" s="19">
        <f>L3-J3</f>
        <v>65</v>
      </c>
    </row>
    <row r="4" spans="1:17" ht="20.100000000000001" customHeight="1" thickBot="1" x14ac:dyDescent="0.3">
      <c r="A4" s="82" t="s">
        <v>13</v>
      </c>
      <c r="B4" s="25">
        <f>Newfound!G12</f>
        <v>0</v>
      </c>
      <c r="C4" s="25">
        <f>Bow!G12</f>
        <v>8.4375</v>
      </c>
      <c r="D4" s="25">
        <f>Winnisquam!G12</f>
        <v>0</v>
      </c>
      <c r="E4" s="25">
        <f>Pawtuckaway!G12</f>
        <v>14.0625</v>
      </c>
      <c r="F4" s="25">
        <f>BIP!G12</f>
        <v>15.375</v>
      </c>
      <c r="G4" s="25">
        <f>Squam!G12</f>
        <v>11.25</v>
      </c>
      <c r="H4" s="25">
        <f>Massabesic!G12</f>
        <v>11.4375</v>
      </c>
      <c r="I4" s="25">
        <f>Winnipesaukee!G12</f>
        <v>9.5625</v>
      </c>
      <c r="J4" s="25">
        <f>Merrymeeting!G12</f>
        <v>0</v>
      </c>
      <c r="K4" s="25">
        <f>Wentworth!G12</f>
        <v>0</v>
      </c>
      <c r="L4" s="28">
        <f t="shared" si="0"/>
        <v>70.125</v>
      </c>
      <c r="M4" s="19">
        <f>L4-K4</f>
        <v>70.125</v>
      </c>
      <c r="N4" s="75"/>
      <c r="O4" s="76"/>
      <c r="P4" s="76"/>
      <c r="Q4" s="76"/>
    </row>
    <row r="5" spans="1:17" ht="20.100000000000001" customHeight="1" thickBot="1" x14ac:dyDescent="0.3">
      <c r="A5" s="83" t="s">
        <v>8</v>
      </c>
      <c r="B5" s="84">
        <f>Newfound!G9</f>
        <v>13.625</v>
      </c>
      <c r="C5" s="84" t="str">
        <f>Bow!G9</f>
        <v>DNF</v>
      </c>
      <c r="D5" s="84" t="str">
        <f>Winnisquam!G9</f>
        <v>DNF</v>
      </c>
      <c r="E5" s="84">
        <f>Pawtuckaway!G9</f>
        <v>16.25</v>
      </c>
      <c r="F5" s="84">
        <f>BIP!G9</f>
        <v>13.9375</v>
      </c>
      <c r="G5" s="84" t="str">
        <f>Squam!G9</f>
        <v>DNF</v>
      </c>
      <c r="H5" s="84">
        <f>Massabesic!G9</f>
        <v>12.8125</v>
      </c>
      <c r="I5" s="84" t="str">
        <f>Winnipesaukee!G9</f>
        <v>DNF</v>
      </c>
      <c r="J5" s="84">
        <f>Merrymeeting!G9</f>
        <v>0</v>
      </c>
      <c r="K5" s="84">
        <f>Wentworth!G9</f>
        <v>0</v>
      </c>
      <c r="L5" s="85">
        <f t="shared" si="0"/>
        <v>56.625</v>
      </c>
      <c r="M5" s="19">
        <f>L5-0</f>
        <v>56.625</v>
      </c>
    </row>
    <row r="6" spans="1:17" ht="20.100000000000001" customHeight="1" thickBot="1" x14ac:dyDescent="0.3">
      <c r="A6" s="82" t="s">
        <v>14</v>
      </c>
      <c r="B6" s="25">
        <f>Newfound!G14</f>
        <v>11.75</v>
      </c>
      <c r="C6" s="25">
        <f>Bow!G14</f>
        <v>14.75</v>
      </c>
      <c r="D6" s="25">
        <f>Winnisquam!G14</f>
        <v>13</v>
      </c>
      <c r="E6" s="25">
        <f>Pawtuckaway!G14</f>
        <v>9.0625</v>
      </c>
      <c r="F6" s="25">
        <f>BIP!G14</f>
        <v>14.8125</v>
      </c>
      <c r="G6" s="25">
        <f>Squam!G14</f>
        <v>13.6875</v>
      </c>
      <c r="H6" s="25">
        <f>Massabesic!G14</f>
        <v>11.25</v>
      </c>
      <c r="I6" s="25">
        <f>Winnipesaukee!G14</f>
        <v>11.625</v>
      </c>
      <c r="J6" s="25">
        <f>Merrymeeting!G14</f>
        <v>0</v>
      </c>
      <c r="K6" s="25">
        <f>Wentworth!G14</f>
        <v>0</v>
      </c>
      <c r="L6" s="28">
        <f t="shared" si="0"/>
        <v>99.9375</v>
      </c>
      <c r="M6" s="19">
        <f>L6-0</f>
        <v>99.9375</v>
      </c>
    </row>
    <row r="7" spans="1:17" ht="20.100000000000001" customHeight="1" thickBot="1" x14ac:dyDescent="0.3">
      <c r="A7" s="83" t="s">
        <v>16</v>
      </c>
      <c r="B7" s="84">
        <f>Newfound!G10</f>
        <v>12.3125</v>
      </c>
      <c r="C7" s="84">
        <f>Bow!G10</f>
        <v>13.4375</v>
      </c>
      <c r="D7" s="84">
        <f>Winnisquam!G10</f>
        <v>10.25</v>
      </c>
      <c r="E7" s="84">
        <f>Pawtuckaway!G10</f>
        <v>15.6875</v>
      </c>
      <c r="F7" s="84" t="str">
        <f>BIP!G10</f>
        <v>DNF</v>
      </c>
      <c r="G7" s="84" t="str">
        <f>Squam!G10</f>
        <v>DNF</v>
      </c>
      <c r="H7" s="84">
        <f>Massabesic!G10</f>
        <v>11.375</v>
      </c>
      <c r="I7" s="84" t="str">
        <f>Winnipesaukee!G10</f>
        <v>DNF</v>
      </c>
      <c r="J7" s="84">
        <f>Merrymeeting!G10</f>
        <v>0</v>
      </c>
      <c r="K7" s="84">
        <f>Wentworth!G10</f>
        <v>0</v>
      </c>
      <c r="L7" s="85">
        <f t="shared" si="0"/>
        <v>63.0625</v>
      </c>
      <c r="M7" s="19">
        <f>L7-0</f>
        <v>63.0625</v>
      </c>
    </row>
    <row r="8" spans="1:17" ht="20.100000000000001" customHeight="1" thickBot="1" x14ac:dyDescent="0.3">
      <c r="A8" s="82" t="s">
        <v>10</v>
      </c>
      <c r="B8" s="25">
        <f>Newfound!G7</f>
        <v>0</v>
      </c>
      <c r="C8" s="25">
        <f>Bow!G7</f>
        <v>5.6875</v>
      </c>
      <c r="D8" s="25">
        <f>Winnisquam!G7</f>
        <v>10.375</v>
      </c>
      <c r="E8" s="25" t="str">
        <f>Pawtuckaway!G7</f>
        <v>DNF</v>
      </c>
      <c r="F8" s="25">
        <f>BIP!G7</f>
        <v>12.0625</v>
      </c>
      <c r="G8" s="25">
        <f>Squam!G7</f>
        <v>12.125</v>
      </c>
      <c r="H8" s="25">
        <f>Massabesic!G7</f>
        <v>7.875</v>
      </c>
      <c r="I8" s="25">
        <f>Winnipesaukee!G7</f>
        <v>6.125</v>
      </c>
      <c r="J8" s="25">
        <f>Merrymeeting!G7</f>
        <v>0</v>
      </c>
      <c r="K8" s="25">
        <f>Wentworth!G7</f>
        <v>0</v>
      </c>
      <c r="L8" s="28">
        <f t="shared" si="0"/>
        <v>54.25</v>
      </c>
      <c r="M8" s="19">
        <f>L8-0</f>
        <v>54.25</v>
      </c>
    </row>
    <row r="9" spans="1:17" ht="20.100000000000001" customHeight="1" thickBot="1" x14ac:dyDescent="0.3">
      <c r="A9" s="83" t="s">
        <v>17</v>
      </c>
      <c r="B9" s="84">
        <f>Newfound!G11</f>
        <v>0</v>
      </c>
      <c r="C9" s="84">
        <f>Bow!G11</f>
        <v>12.375</v>
      </c>
      <c r="D9" s="84" t="str">
        <f>Winnisquam!G11</f>
        <v>DNF</v>
      </c>
      <c r="E9" s="84">
        <f>Pawtuckaway!G11</f>
        <v>13</v>
      </c>
      <c r="F9" s="84">
        <f>BIP!G11</f>
        <v>18.625</v>
      </c>
      <c r="G9" s="84">
        <f>Squam!G11</f>
        <v>6.875</v>
      </c>
      <c r="H9" s="84">
        <f>Massabesic!G11</f>
        <v>12.9375</v>
      </c>
      <c r="I9" s="84">
        <f>Winnipesaukee!G11</f>
        <v>7.625</v>
      </c>
      <c r="J9" s="84">
        <f>Merrymeeting!G11</f>
        <v>0</v>
      </c>
      <c r="K9" s="84">
        <f>Wentworth!G11</f>
        <v>0</v>
      </c>
      <c r="L9" s="85">
        <f t="shared" si="0"/>
        <v>71.4375</v>
      </c>
      <c r="M9" s="19">
        <f t="shared" ref="M9:M12" si="1">L9-0</f>
        <v>71.4375</v>
      </c>
    </row>
    <row r="10" spans="1:17" ht="20.100000000000001" customHeight="1" thickBot="1" x14ac:dyDescent="0.3">
      <c r="A10" s="82" t="s">
        <v>11</v>
      </c>
      <c r="B10" s="25">
        <f>Newfound!G8</f>
        <v>0</v>
      </c>
      <c r="C10" s="25">
        <f>Bow!G8</f>
        <v>8.625</v>
      </c>
      <c r="D10" s="25">
        <f>Winnisquam!G8</f>
        <v>11.5625</v>
      </c>
      <c r="E10" s="25">
        <f>Pawtuckaway!G8</f>
        <v>14</v>
      </c>
      <c r="F10" s="25">
        <f>BIP!G8</f>
        <v>16.4375</v>
      </c>
      <c r="G10" s="25">
        <f>Squam!G8</f>
        <v>0</v>
      </c>
      <c r="H10" s="25">
        <f>Massabesic!G8</f>
        <v>0</v>
      </c>
      <c r="I10" s="25">
        <f>Winnipesaukee!G8</f>
        <v>11.5625</v>
      </c>
      <c r="J10" s="25">
        <f>Merrymeeting!G8</f>
        <v>0</v>
      </c>
      <c r="K10" s="25">
        <f>Wentworth!G8</f>
        <v>0</v>
      </c>
      <c r="L10" s="28">
        <f t="shared" si="0"/>
        <v>62.1875</v>
      </c>
      <c r="M10" s="19">
        <f t="shared" si="1"/>
        <v>62.1875</v>
      </c>
    </row>
    <row r="11" spans="1:17" ht="20.100000000000001" customHeight="1" thickBot="1" x14ac:dyDescent="0.3">
      <c r="A11" s="83" t="s">
        <v>21</v>
      </c>
      <c r="B11" s="84">
        <f>Newfound!G16</f>
        <v>4.0625</v>
      </c>
      <c r="C11" s="84" t="str">
        <f>Bow!G16</f>
        <v>DNF</v>
      </c>
      <c r="D11" s="84" t="str">
        <f>Winnisquam!G16</f>
        <v>DNF</v>
      </c>
      <c r="E11" s="84">
        <f>Pawtuckaway!G16</f>
        <v>12.25</v>
      </c>
      <c r="F11" s="84">
        <f>BIP!G16</f>
        <v>14.3125</v>
      </c>
      <c r="G11" s="84">
        <f>Squam!G16</f>
        <v>13.375</v>
      </c>
      <c r="H11" s="84">
        <f>Massabesic!G16</f>
        <v>11.625</v>
      </c>
      <c r="I11" s="84">
        <f>Winnipesaukee!G16</f>
        <v>14.9375</v>
      </c>
      <c r="J11" s="84">
        <f>Merrymeeting!G16</f>
        <v>0</v>
      </c>
      <c r="K11" s="84">
        <f>Wentworth!G16</f>
        <v>0</v>
      </c>
      <c r="L11" s="85">
        <f t="shared" si="0"/>
        <v>70.5625</v>
      </c>
      <c r="M11" s="19">
        <f t="shared" si="1"/>
        <v>70.5625</v>
      </c>
    </row>
    <row r="12" spans="1:17" ht="13.8" thickBot="1" x14ac:dyDescent="0.3">
      <c r="A12" s="77" t="s">
        <v>20</v>
      </c>
      <c r="B12" s="68" t="str">
        <f>Newfound!G13</f>
        <v>DNF</v>
      </c>
      <c r="C12" s="68" t="str">
        <f>Bow!G13</f>
        <v>DNF</v>
      </c>
      <c r="D12" s="68" t="str">
        <f>Winnisquam!G13</f>
        <v>DNF</v>
      </c>
      <c r="E12" s="68" t="str">
        <f>Pawtuckaway!G13</f>
        <v>DNF</v>
      </c>
      <c r="F12" s="68" t="str">
        <f>BIP!G13</f>
        <v>DNF</v>
      </c>
      <c r="G12" s="68" t="str">
        <f>Squam!G13</f>
        <v>DNF</v>
      </c>
      <c r="H12" s="68" t="str">
        <f>Massabesic!G13</f>
        <v>DNF</v>
      </c>
      <c r="I12" s="68" t="str">
        <f>Winnipesaukee!G13</f>
        <v>DNF</v>
      </c>
      <c r="J12" s="68">
        <f>Merrymeeting!G13</f>
        <v>0</v>
      </c>
      <c r="K12" s="68">
        <f>Wentworth!G13</f>
        <v>0</v>
      </c>
      <c r="L12" s="69">
        <f t="shared" si="0"/>
        <v>0</v>
      </c>
      <c r="M12" s="19">
        <f t="shared" si="1"/>
        <v>0</v>
      </c>
    </row>
  </sheetData>
  <sortState xmlns:xlrd2="http://schemas.microsoft.com/office/spreadsheetml/2017/richdata2" ref="A2:L12">
    <sortCondition descending="1" ref="L2:L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="120" zoomScaleNormal="120" workbookViewId="0">
      <selection activeCell="I9" sqref="I9"/>
    </sheetView>
  </sheetViews>
  <sheetFormatPr defaultRowHeight="13.2" x14ac:dyDescent="0.25"/>
  <cols>
    <col min="1" max="1" width="20" customWidth="1"/>
    <col min="5" max="7" width="13.6640625" customWidth="1"/>
    <col min="8" max="8" width="20.6640625" bestFit="1" customWidth="1"/>
  </cols>
  <sheetData>
    <row r="1" spans="1:13" ht="13.8" thickBot="1" x14ac:dyDescent="0.3"/>
    <row r="2" spans="1:13" s="7" customFormat="1" ht="20.100000000000001" customHeight="1" x14ac:dyDescent="0.35">
      <c r="A2" s="9" t="s">
        <v>12</v>
      </c>
      <c r="B2" s="89" t="str">
        <f ca="1">MID(CELL("filename",B2),FIND("]",CELL("filename",B2))+1,255)</f>
        <v>Bow</v>
      </c>
      <c r="C2" s="89"/>
      <c r="D2" s="89"/>
      <c r="E2" s="89"/>
      <c r="F2" s="89"/>
      <c r="G2" s="90"/>
    </row>
    <row r="3" spans="1:13" s="7" customFormat="1" ht="20.100000000000001" customHeight="1" thickBot="1" x14ac:dyDescent="0.35">
      <c r="A3" s="86" t="s">
        <v>29</v>
      </c>
      <c r="B3" s="87"/>
      <c r="C3" s="87"/>
      <c r="D3" s="87"/>
      <c r="E3" s="87"/>
      <c r="F3" s="87"/>
      <c r="G3" s="88"/>
    </row>
    <row r="4" spans="1:13" s="1" customFormat="1" ht="20.100000000000001" customHeight="1" x14ac:dyDescent="0.25">
      <c r="A4" s="3"/>
      <c r="B4" s="4"/>
      <c r="C4" s="4"/>
      <c r="D4" s="4"/>
      <c r="E4" s="4"/>
      <c r="F4" s="4"/>
      <c r="G4" s="5"/>
    </row>
    <row r="5" spans="1:13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3" ht="20.100000000000001" customHeight="1" x14ac:dyDescent="0.25">
      <c r="A6" s="66" t="s">
        <v>9</v>
      </c>
      <c r="B6" s="35">
        <v>4</v>
      </c>
      <c r="C6" s="31"/>
      <c r="D6" s="31">
        <f>SUM(B6,C6)</f>
        <v>4</v>
      </c>
      <c r="E6" s="32"/>
      <c r="F6" s="32"/>
      <c r="G6" s="53">
        <v>8.3125</v>
      </c>
      <c r="H6" s="42"/>
      <c r="J6">
        <f>IF(G6="DNF",14,0)</f>
        <v>0</v>
      </c>
    </row>
    <row r="7" spans="1:13" ht="20.100000000000001" customHeight="1" x14ac:dyDescent="0.25">
      <c r="A7" s="67" t="s">
        <v>10</v>
      </c>
      <c r="B7" s="36">
        <v>4</v>
      </c>
      <c r="C7" s="33"/>
      <c r="D7" s="33">
        <f t="shared" ref="D7:D16" si="0">SUM(B7,C7)</f>
        <v>4</v>
      </c>
      <c r="E7" s="34"/>
      <c r="F7" s="34"/>
      <c r="G7" s="54">
        <v>5.6875</v>
      </c>
      <c r="H7" s="43"/>
      <c r="J7">
        <f t="shared" ref="J7:J16" si="1">IF(G7="DNF",14,0)</f>
        <v>0</v>
      </c>
    </row>
    <row r="8" spans="1:13" ht="20.100000000000001" customHeight="1" x14ac:dyDescent="0.25">
      <c r="A8" s="66" t="s">
        <v>11</v>
      </c>
      <c r="B8" s="39">
        <v>4</v>
      </c>
      <c r="C8" s="37"/>
      <c r="D8" s="70">
        <f t="shared" si="0"/>
        <v>4</v>
      </c>
      <c r="E8" s="38"/>
      <c r="F8" s="38"/>
      <c r="G8" s="55">
        <v>8.625</v>
      </c>
      <c r="H8" s="42"/>
      <c r="J8">
        <f t="shared" si="1"/>
        <v>0</v>
      </c>
    </row>
    <row r="9" spans="1:13" ht="20.100000000000001" customHeight="1" x14ac:dyDescent="0.25">
      <c r="A9" s="67" t="s">
        <v>8</v>
      </c>
      <c r="B9" s="36"/>
      <c r="C9" s="33"/>
      <c r="D9" s="33">
        <f t="shared" si="0"/>
        <v>0</v>
      </c>
      <c r="E9" s="34"/>
      <c r="F9" s="34"/>
      <c r="G9" s="54" t="s">
        <v>22</v>
      </c>
      <c r="H9" s="43"/>
      <c r="J9">
        <f t="shared" si="1"/>
        <v>14</v>
      </c>
    </row>
    <row r="10" spans="1:13" ht="20.100000000000001" customHeight="1" x14ac:dyDescent="0.25">
      <c r="A10" s="66" t="s">
        <v>16</v>
      </c>
      <c r="B10" s="40">
        <v>4</v>
      </c>
      <c r="C10" s="37"/>
      <c r="D10" s="70">
        <f t="shared" si="0"/>
        <v>4</v>
      </c>
      <c r="E10" s="38">
        <v>4.8125</v>
      </c>
      <c r="F10" s="38"/>
      <c r="G10" s="55">
        <v>13.4375</v>
      </c>
      <c r="H10" s="42" t="s">
        <v>39</v>
      </c>
      <c r="J10">
        <f t="shared" si="1"/>
        <v>0</v>
      </c>
    </row>
    <row r="11" spans="1:13" ht="20.100000000000001" customHeight="1" x14ac:dyDescent="0.25">
      <c r="A11" s="67" t="s">
        <v>17</v>
      </c>
      <c r="B11" s="36">
        <v>1</v>
      </c>
      <c r="C11" s="33">
        <v>3</v>
      </c>
      <c r="D11" s="33">
        <f t="shared" si="0"/>
        <v>4</v>
      </c>
      <c r="E11" s="34"/>
      <c r="F11" s="34"/>
      <c r="G11" s="54">
        <v>12.375</v>
      </c>
      <c r="H11" s="43" t="s">
        <v>40</v>
      </c>
      <c r="J11">
        <f t="shared" si="1"/>
        <v>0</v>
      </c>
    </row>
    <row r="12" spans="1:13" ht="20.100000000000001" customHeight="1" x14ac:dyDescent="0.25">
      <c r="A12" s="66" t="s">
        <v>13</v>
      </c>
      <c r="B12" s="39">
        <v>3</v>
      </c>
      <c r="C12" s="37">
        <v>1</v>
      </c>
      <c r="D12" s="70">
        <f t="shared" si="0"/>
        <v>4</v>
      </c>
      <c r="E12" s="38"/>
      <c r="F12" s="38"/>
      <c r="G12" s="55">
        <v>8.4375</v>
      </c>
      <c r="H12" s="42"/>
      <c r="J12">
        <f t="shared" si="1"/>
        <v>0</v>
      </c>
      <c r="M12" s="19"/>
    </row>
    <row r="13" spans="1:13" ht="20.100000000000001" customHeight="1" x14ac:dyDescent="0.25">
      <c r="A13" s="67" t="s">
        <v>20</v>
      </c>
      <c r="B13" s="36"/>
      <c r="C13" s="33"/>
      <c r="D13" s="33">
        <f t="shared" si="0"/>
        <v>0</v>
      </c>
      <c r="E13" s="34"/>
      <c r="F13" s="34"/>
      <c r="G13" s="54" t="s">
        <v>22</v>
      </c>
      <c r="H13" s="43"/>
      <c r="J13">
        <f t="shared" si="1"/>
        <v>14</v>
      </c>
    </row>
    <row r="14" spans="1:13" ht="20.100000000000001" customHeight="1" x14ac:dyDescent="0.25">
      <c r="A14" s="66" t="s">
        <v>14</v>
      </c>
      <c r="B14" s="39"/>
      <c r="C14" s="37">
        <v>4</v>
      </c>
      <c r="D14" s="70">
        <f t="shared" si="0"/>
        <v>4</v>
      </c>
      <c r="E14" s="38"/>
      <c r="F14" s="38"/>
      <c r="G14" s="55">
        <v>14.75</v>
      </c>
      <c r="H14" s="42" t="s">
        <v>38</v>
      </c>
      <c r="J14">
        <f t="shared" si="1"/>
        <v>0</v>
      </c>
    </row>
    <row r="15" spans="1:13" ht="20.100000000000001" customHeight="1" x14ac:dyDescent="0.25">
      <c r="A15" s="67" t="s">
        <v>19</v>
      </c>
      <c r="B15" s="36">
        <v>2</v>
      </c>
      <c r="C15" s="33">
        <v>1</v>
      </c>
      <c r="D15" s="33">
        <f t="shared" si="0"/>
        <v>3</v>
      </c>
      <c r="E15" s="34"/>
      <c r="F15" s="34"/>
      <c r="G15" s="54">
        <v>6.5625</v>
      </c>
      <c r="H15" s="43"/>
      <c r="I15" s="1"/>
      <c r="J15">
        <f t="shared" si="1"/>
        <v>0</v>
      </c>
    </row>
    <row r="16" spans="1:13" ht="20.100000000000001" customHeight="1" thickBot="1" x14ac:dyDescent="0.3">
      <c r="A16" s="77" t="s">
        <v>21</v>
      </c>
      <c r="B16" s="81"/>
      <c r="C16" s="78"/>
      <c r="D16" s="78">
        <f t="shared" si="0"/>
        <v>0</v>
      </c>
      <c r="E16" s="79"/>
      <c r="F16" s="79"/>
      <c r="G16" s="80" t="s">
        <v>22</v>
      </c>
      <c r="H16" s="42"/>
      <c r="J16">
        <f t="shared" si="1"/>
        <v>14</v>
      </c>
    </row>
    <row r="17" spans="2:10" x14ac:dyDescent="0.25">
      <c r="B17" s="52">
        <f>SUM(B6:B16)</f>
        <v>22</v>
      </c>
      <c r="C17" s="26">
        <f>SUM(C6:C16)</f>
        <v>9</v>
      </c>
      <c r="D17" s="26">
        <f>SUM(D6:D16)</f>
        <v>31</v>
      </c>
      <c r="E17" s="52"/>
      <c r="F17" s="52"/>
      <c r="G17" s="52">
        <f>SUM(G6:G16)</f>
        <v>78.1875</v>
      </c>
      <c r="H17" s="6"/>
      <c r="I17" s="6"/>
      <c r="J17">
        <f>SUM(J6:J16)</f>
        <v>42</v>
      </c>
    </row>
    <row r="18" spans="2:10" x14ac:dyDescent="0.25">
      <c r="B18" s="6"/>
      <c r="H18" t="s">
        <v>23</v>
      </c>
      <c r="I18">
        <f>168-J17</f>
        <v>126</v>
      </c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L30" sqref="L30"/>
    </sheetView>
  </sheetViews>
  <sheetFormatPr defaultRowHeight="13.2" x14ac:dyDescent="0.25"/>
  <cols>
    <col min="1" max="1" width="20" customWidth="1"/>
    <col min="5" max="7" width="13.6640625" customWidth="1"/>
    <col min="8" max="8" width="16.33203125" customWidth="1"/>
  </cols>
  <sheetData>
    <row r="1" spans="1:12" ht="13.8" thickBot="1" x14ac:dyDescent="0.3"/>
    <row r="2" spans="1:12" s="7" customFormat="1" ht="20.100000000000001" customHeight="1" x14ac:dyDescent="0.35">
      <c r="A2" s="9" t="s">
        <v>12</v>
      </c>
      <c r="B2" s="89" t="str">
        <f ca="1">MID(CELL("filename",B2),FIND("]",CELL("filename",B2))+1,255)</f>
        <v>Winnisquam</v>
      </c>
      <c r="C2" s="89"/>
      <c r="D2" s="89"/>
      <c r="E2" s="89"/>
      <c r="F2" s="89"/>
      <c r="G2" s="90"/>
    </row>
    <row r="3" spans="1:12" s="7" customFormat="1" ht="20.100000000000001" customHeight="1" thickBot="1" x14ac:dyDescent="0.35">
      <c r="A3" s="86" t="s">
        <v>30</v>
      </c>
      <c r="B3" s="87"/>
      <c r="C3" s="87"/>
      <c r="D3" s="87"/>
      <c r="E3" s="87"/>
      <c r="F3" s="87"/>
      <c r="G3" s="88"/>
    </row>
    <row r="4" spans="1:12" s="1" customFormat="1" ht="20.100000000000001" customHeight="1" x14ac:dyDescent="0.25">
      <c r="A4" s="3"/>
      <c r="B4" s="4"/>
      <c r="C4" s="4"/>
      <c r="D4" s="4"/>
      <c r="E4" s="4"/>
      <c r="F4" s="4"/>
      <c r="G4" s="5"/>
    </row>
    <row r="5" spans="1:12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2" ht="20.100000000000001" customHeight="1" x14ac:dyDescent="0.25">
      <c r="A6" s="66" t="s">
        <v>9</v>
      </c>
      <c r="B6" s="31">
        <v>5</v>
      </c>
      <c r="C6" s="31"/>
      <c r="D6" s="33">
        <f t="shared" ref="D6:D16" si="0">SUM(B6,C6)</f>
        <v>5</v>
      </c>
      <c r="E6" s="32"/>
      <c r="F6" s="32"/>
      <c r="G6" s="53">
        <v>8.5625</v>
      </c>
      <c r="H6" s="47"/>
      <c r="J6">
        <f>IF(G6="DNF",14,0)</f>
        <v>0</v>
      </c>
    </row>
    <row r="7" spans="1:12" ht="20.100000000000001" customHeight="1" x14ac:dyDescent="0.25">
      <c r="A7" s="67" t="s">
        <v>10</v>
      </c>
      <c r="B7" s="33">
        <v>5</v>
      </c>
      <c r="C7" s="33"/>
      <c r="D7" s="33">
        <f t="shared" si="0"/>
        <v>5</v>
      </c>
      <c r="E7" s="34"/>
      <c r="F7" s="34"/>
      <c r="G7" s="54">
        <v>10.375</v>
      </c>
      <c r="H7" s="48"/>
      <c r="J7">
        <f t="shared" ref="J7:J16" si="1">IF(G7="DNF",14,0)</f>
        <v>0</v>
      </c>
    </row>
    <row r="8" spans="1:12" ht="20.100000000000001" customHeight="1" x14ac:dyDescent="0.25">
      <c r="A8" s="66" t="s">
        <v>11</v>
      </c>
      <c r="B8" s="37">
        <v>5</v>
      </c>
      <c r="C8" s="37"/>
      <c r="D8" s="70">
        <f t="shared" si="0"/>
        <v>5</v>
      </c>
      <c r="E8" s="38"/>
      <c r="F8" s="38"/>
      <c r="G8" s="55">
        <v>11.5625</v>
      </c>
      <c r="H8" s="42" t="s">
        <v>40</v>
      </c>
      <c r="J8">
        <f t="shared" si="1"/>
        <v>0</v>
      </c>
    </row>
    <row r="9" spans="1:12" ht="20.100000000000001" customHeight="1" x14ac:dyDescent="0.25">
      <c r="A9" s="67" t="s">
        <v>8</v>
      </c>
      <c r="B9" s="33"/>
      <c r="C9" s="33"/>
      <c r="D9" s="33">
        <f t="shared" si="0"/>
        <v>0</v>
      </c>
      <c r="E9" s="34"/>
      <c r="F9" s="34"/>
      <c r="G9" s="54" t="s">
        <v>22</v>
      </c>
      <c r="H9" s="43"/>
      <c r="J9">
        <f t="shared" si="1"/>
        <v>14</v>
      </c>
      <c r="L9" s="13"/>
    </row>
    <row r="10" spans="1:12" ht="20.100000000000001" customHeight="1" x14ac:dyDescent="0.25">
      <c r="A10" s="66" t="s">
        <v>16</v>
      </c>
      <c r="B10" s="37">
        <v>5</v>
      </c>
      <c r="C10" s="37"/>
      <c r="D10" s="70">
        <f t="shared" si="0"/>
        <v>5</v>
      </c>
      <c r="E10" s="38"/>
      <c r="F10" s="38"/>
      <c r="G10" s="55">
        <v>10.25</v>
      </c>
      <c r="H10" s="42"/>
      <c r="J10">
        <f t="shared" si="1"/>
        <v>0</v>
      </c>
    </row>
    <row r="11" spans="1:12" ht="20.100000000000001" customHeight="1" x14ac:dyDescent="0.25">
      <c r="A11" s="67" t="s">
        <v>17</v>
      </c>
      <c r="B11" s="33"/>
      <c r="C11" s="33"/>
      <c r="D11" s="33">
        <f t="shared" si="0"/>
        <v>0</v>
      </c>
      <c r="E11" s="34"/>
      <c r="F11" s="34"/>
      <c r="G11" s="54" t="s">
        <v>22</v>
      </c>
      <c r="H11" s="43"/>
      <c r="J11">
        <f t="shared" si="1"/>
        <v>14</v>
      </c>
    </row>
    <row r="12" spans="1:12" ht="20.100000000000001" customHeight="1" x14ac:dyDescent="0.25">
      <c r="A12" s="66" t="s">
        <v>13</v>
      </c>
      <c r="B12" s="37"/>
      <c r="C12" s="37"/>
      <c r="D12" s="70">
        <f t="shared" si="0"/>
        <v>0</v>
      </c>
      <c r="E12" s="38"/>
      <c r="F12" s="38"/>
      <c r="G12" s="55">
        <v>0</v>
      </c>
      <c r="H12" s="42"/>
      <c r="J12">
        <f t="shared" si="1"/>
        <v>0</v>
      </c>
    </row>
    <row r="13" spans="1:12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43"/>
      <c r="J13">
        <f t="shared" si="1"/>
        <v>14</v>
      </c>
    </row>
    <row r="14" spans="1:12" ht="20.100000000000001" customHeight="1" x14ac:dyDescent="0.25">
      <c r="A14" s="66" t="s">
        <v>14</v>
      </c>
      <c r="B14" s="37">
        <v>2</v>
      </c>
      <c r="C14" s="37">
        <v>3</v>
      </c>
      <c r="D14" s="70">
        <f t="shared" si="0"/>
        <v>5</v>
      </c>
      <c r="E14" s="38"/>
      <c r="F14" s="38"/>
      <c r="G14" s="55">
        <v>13</v>
      </c>
      <c r="H14" s="42" t="s">
        <v>24</v>
      </c>
      <c r="J14">
        <f t="shared" si="1"/>
        <v>0</v>
      </c>
      <c r="L14" s="13"/>
    </row>
    <row r="15" spans="1:12" ht="20.100000000000001" customHeight="1" x14ac:dyDescent="0.25">
      <c r="A15" s="67" t="s">
        <v>19</v>
      </c>
      <c r="B15" s="33">
        <v>5</v>
      </c>
      <c r="C15" s="33"/>
      <c r="D15" s="33">
        <f t="shared" si="0"/>
        <v>5</v>
      </c>
      <c r="E15" s="34">
        <v>4.1875</v>
      </c>
      <c r="F15" s="34"/>
      <c r="G15" s="54">
        <v>13.8125</v>
      </c>
      <c r="H15" s="43" t="s">
        <v>41</v>
      </c>
      <c r="J15">
        <f t="shared" si="1"/>
        <v>0</v>
      </c>
    </row>
    <row r="16" spans="1:12" ht="20.100000000000001" customHeight="1" thickBot="1" x14ac:dyDescent="0.3">
      <c r="A16" s="77" t="s">
        <v>21</v>
      </c>
      <c r="B16" s="78"/>
      <c r="C16" s="78"/>
      <c r="D16" s="37">
        <f t="shared" si="0"/>
        <v>0</v>
      </c>
      <c r="E16" s="79"/>
      <c r="F16" s="79"/>
      <c r="G16" s="80" t="s">
        <v>22</v>
      </c>
      <c r="H16" s="42"/>
      <c r="J16">
        <f t="shared" si="1"/>
        <v>14</v>
      </c>
    </row>
    <row r="17" spans="1:10" s="17" customFormat="1" x14ac:dyDescent="0.25">
      <c r="A17"/>
      <c r="B17" s="14">
        <f>SUM(B6:B16)</f>
        <v>27</v>
      </c>
      <c r="C17" s="14">
        <f>SUM(C6:C16)</f>
        <v>3</v>
      </c>
      <c r="D17" s="14">
        <f>SUM(D6:D16)</f>
        <v>30</v>
      </c>
      <c r="E17" s="15"/>
      <c r="F17" s="15"/>
      <c r="G17" s="15">
        <f>SUM(G6:G16)</f>
        <v>67.5625</v>
      </c>
      <c r="H17" s="20"/>
      <c r="I17" s="20"/>
      <c r="J17">
        <f>SUM(J6:J16)</f>
        <v>56</v>
      </c>
    </row>
    <row r="18" spans="1:10" x14ac:dyDescent="0.25">
      <c r="B18" s="6"/>
      <c r="H18" t="s">
        <v>23</v>
      </c>
      <c r="I18">
        <f>168-J17</f>
        <v>112</v>
      </c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Normal="100" workbookViewId="0">
      <selection activeCell="M25" sqref="M25"/>
    </sheetView>
  </sheetViews>
  <sheetFormatPr defaultRowHeight="13.2" x14ac:dyDescent="0.25"/>
  <cols>
    <col min="1" max="1" width="20" customWidth="1"/>
    <col min="5" max="7" width="13.6640625" customWidth="1"/>
    <col min="8" max="8" width="15.88671875" bestFit="1" customWidth="1"/>
  </cols>
  <sheetData>
    <row r="1" spans="1:10" ht="13.8" thickBot="1" x14ac:dyDescent="0.3"/>
    <row r="2" spans="1:10" s="7" customFormat="1" ht="20.100000000000001" customHeight="1" x14ac:dyDescent="0.35">
      <c r="A2" s="9" t="s">
        <v>12</v>
      </c>
      <c r="B2" s="21" t="str">
        <f ca="1">MID(CELL("filename",B2),FIND("]",CELL("filename",B2))+1,255)</f>
        <v>Pawtuckaway</v>
      </c>
      <c r="C2" s="21"/>
      <c r="D2" s="21"/>
      <c r="E2" s="21"/>
      <c r="F2" s="21"/>
      <c r="G2" s="22"/>
    </row>
    <row r="3" spans="1:10" s="7" customFormat="1" ht="20.100000000000001" customHeight="1" thickBot="1" x14ac:dyDescent="0.35">
      <c r="A3" s="86" t="s">
        <v>31</v>
      </c>
      <c r="B3" s="87"/>
      <c r="C3" s="87"/>
      <c r="D3" s="87"/>
      <c r="E3" s="87"/>
      <c r="F3" s="87"/>
      <c r="G3" s="88"/>
    </row>
    <row r="4" spans="1:10" s="1" customFormat="1" ht="20.100000000000001" customHeight="1" x14ac:dyDescent="0.25">
      <c r="A4" s="3"/>
      <c r="B4" s="4"/>
      <c r="C4" s="4"/>
      <c r="D4" s="4"/>
      <c r="E4" s="4"/>
      <c r="F4" s="4"/>
      <c r="G4" s="5"/>
    </row>
    <row r="5" spans="1:10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0" ht="20.100000000000001" customHeight="1" x14ac:dyDescent="0.25">
      <c r="A6" s="66" t="s">
        <v>9</v>
      </c>
      <c r="B6" s="31">
        <v>1</v>
      </c>
      <c r="C6" s="31">
        <v>4</v>
      </c>
      <c r="D6" s="31">
        <f>SUM(B6,C6)</f>
        <v>5</v>
      </c>
      <c r="E6" s="32"/>
      <c r="F6" s="32"/>
      <c r="G6" s="53">
        <v>15.3125</v>
      </c>
      <c r="H6" s="42"/>
      <c r="J6">
        <f>IF(G6="DNF",14,0)</f>
        <v>0</v>
      </c>
    </row>
    <row r="7" spans="1:10" ht="20.100000000000001" customHeight="1" x14ac:dyDescent="0.25">
      <c r="A7" s="67" t="s">
        <v>10</v>
      </c>
      <c r="B7" s="33"/>
      <c r="C7" s="33"/>
      <c r="D7" s="33">
        <f t="shared" ref="D7:D16" si="0">SUM(B7,C7)</f>
        <v>0</v>
      </c>
      <c r="E7" s="34"/>
      <c r="F7" s="34"/>
      <c r="G7" s="54" t="s">
        <v>22</v>
      </c>
      <c r="H7" s="43"/>
      <c r="J7">
        <f t="shared" ref="J7:J16" si="1">IF(G7="DNF",14,0)</f>
        <v>14</v>
      </c>
    </row>
    <row r="8" spans="1:10" ht="20.100000000000001" customHeight="1" x14ac:dyDescent="0.25">
      <c r="A8" s="66" t="s">
        <v>11</v>
      </c>
      <c r="B8" s="37">
        <v>2</v>
      </c>
      <c r="C8" s="37">
        <v>3</v>
      </c>
      <c r="D8" s="70">
        <f t="shared" si="0"/>
        <v>5</v>
      </c>
      <c r="E8" s="38"/>
      <c r="F8" s="38"/>
      <c r="G8" s="55">
        <v>14</v>
      </c>
      <c r="H8" s="42"/>
      <c r="J8">
        <f t="shared" si="1"/>
        <v>0</v>
      </c>
    </row>
    <row r="9" spans="1:10" ht="20.100000000000001" customHeight="1" x14ac:dyDescent="0.25">
      <c r="A9" s="67" t="s">
        <v>8</v>
      </c>
      <c r="B9" s="33"/>
      <c r="C9" s="33">
        <v>5</v>
      </c>
      <c r="D9" s="33">
        <f t="shared" si="0"/>
        <v>5</v>
      </c>
      <c r="E9" s="34"/>
      <c r="F9" s="34">
        <v>6.0625</v>
      </c>
      <c r="G9" s="54">
        <v>16.25</v>
      </c>
      <c r="H9" s="43"/>
      <c r="J9">
        <f t="shared" si="1"/>
        <v>0</v>
      </c>
    </row>
    <row r="10" spans="1:10" ht="20.100000000000001" customHeight="1" x14ac:dyDescent="0.25">
      <c r="A10" s="66" t="s">
        <v>16</v>
      </c>
      <c r="B10" s="37"/>
      <c r="C10" s="37">
        <v>5</v>
      </c>
      <c r="D10" s="70">
        <f t="shared" si="0"/>
        <v>5</v>
      </c>
      <c r="E10" s="38"/>
      <c r="F10" s="38"/>
      <c r="G10" s="55">
        <v>15.6875</v>
      </c>
      <c r="H10" s="42"/>
      <c r="J10">
        <f t="shared" si="1"/>
        <v>0</v>
      </c>
    </row>
    <row r="11" spans="1:10" ht="20.100000000000001" customHeight="1" x14ac:dyDescent="0.25">
      <c r="A11" s="67" t="s">
        <v>17</v>
      </c>
      <c r="B11" s="33"/>
      <c r="C11" s="33">
        <v>5</v>
      </c>
      <c r="D11" s="33">
        <f t="shared" si="0"/>
        <v>5</v>
      </c>
      <c r="E11" s="34"/>
      <c r="F11" s="34"/>
      <c r="G11" s="54">
        <v>13</v>
      </c>
      <c r="H11" s="43"/>
      <c r="J11">
        <f t="shared" si="1"/>
        <v>0</v>
      </c>
    </row>
    <row r="12" spans="1:10" ht="20.100000000000001" customHeight="1" x14ac:dyDescent="0.25">
      <c r="A12" s="66" t="s">
        <v>13</v>
      </c>
      <c r="B12" s="37"/>
      <c r="C12" s="37">
        <v>5</v>
      </c>
      <c r="D12" s="70">
        <f t="shared" si="0"/>
        <v>5</v>
      </c>
      <c r="E12" s="38"/>
      <c r="F12" s="38"/>
      <c r="G12" s="55">
        <v>14.0625</v>
      </c>
      <c r="H12" s="42"/>
      <c r="J12">
        <f t="shared" si="1"/>
        <v>0</v>
      </c>
    </row>
    <row r="13" spans="1:10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43"/>
      <c r="J13">
        <f t="shared" si="1"/>
        <v>14</v>
      </c>
    </row>
    <row r="14" spans="1:10" ht="20.100000000000001" customHeight="1" x14ac:dyDescent="0.25">
      <c r="A14" s="66" t="s">
        <v>14</v>
      </c>
      <c r="B14" s="37">
        <v>0</v>
      </c>
      <c r="C14" s="37">
        <v>3</v>
      </c>
      <c r="D14" s="70">
        <f t="shared" si="0"/>
        <v>3</v>
      </c>
      <c r="E14" s="38"/>
      <c r="F14" s="38"/>
      <c r="G14" s="55">
        <v>9.0625</v>
      </c>
      <c r="H14" s="42"/>
      <c r="J14">
        <f t="shared" si="1"/>
        <v>0</v>
      </c>
    </row>
    <row r="15" spans="1:10" ht="20.100000000000001" customHeight="1" x14ac:dyDescent="0.25">
      <c r="A15" s="67" t="s">
        <v>19</v>
      </c>
      <c r="B15" s="33"/>
      <c r="C15" s="33">
        <v>5</v>
      </c>
      <c r="D15" s="33">
        <f t="shared" si="0"/>
        <v>5</v>
      </c>
      <c r="E15" s="34"/>
      <c r="F15" s="34"/>
      <c r="G15" s="54">
        <v>15</v>
      </c>
      <c r="H15" s="43"/>
      <c r="J15">
        <f t="shared" si="1"/>
        <v>0</v>
      </c>
    </row>
    <row r="16" spans="1:10" ht="20.100000000000001" customHeight="1" thickBot="1" x14ac:dyDescent="0.3">
      <c r="A16" s="77" t="s">
        <v>21</v>
      </c>
      <c r="B16" s="78"/>
      <c r="C16" s="78">
        <v>5</v>
      </c>
      <c r="D16" s="78">
        <f t="shared" si="0"/>
        <v>5</v>
      </c>
      <c r="E16" s="79"/>
      <c r="F16" s="79"/>
      <c r="G16" s="80">
        <v>12.25</v>
      </c>
      <c r="H16" s="42"/>
      <c r="J16">
        <f t="shared" si="1"/>
        <v>0</v>
      </c>
    </row>
    <row r="17" spans="2:13" x14ac:dyDescent="0.25">
      <c r="B17" s="26">
        <f>SUM(B6:B16)</f>
        <v>3</v>
      </c>
      <c r="C17" s="26">
        <f>SUM(C6:C16)</f>
        <v>40</v>
      </c>
      <c r="D17" s="26">
        <f>SUM(D6:D16)</f>
        <v>43</v>
      </c>
      <c r="E17" s="52"/>
      <c r="F17" s="52"/>
      <c r="G17" s="52">
        <f>SUM(G6:G16)</f>
        <v>124.625</v>
      </c>
      <c r="H17" s="6"/>
      <c r="I17" s="6"/>
      <c r="J17">
        <f>SUM(J6:J16)</f>
        <v>28</v>
      </c>
    </row>
    <row r="18" spans="2:13" x14ac:dyDescent="0.25">
      <c r="B18" s="6"/>
      <c r="H18" t="s">
        <v>23</v>
      </c>
      <c r="I18">
        <f>168-J17</f>
        <v>140</v>
      </c>
    </row>
    <row r="19" spans="2:13" x14ac:dyDescent="0.25">
      <c r="B19" s="6"/>
    </row>
    <row r="23" spans="2:13" x14ac:dyDescent="0.25">
      <c r="G23" s="15"/>
    </row>
    <row r="25" spans="2:13" x14ac:dyDescent="0.25">
      <c r="M25">
        <v>6</v>
      </c>
    </row>
  </sheetData>
  <mergeCells count="1"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9"/>
  <sheetViews>
    <sheetView topLeftCell="A3" zoomScale="160" zoomScaleNormal="160" workbookViewId="0">
      <selection activeCell="H15" sqref="H15"/>
    </sheetView>
  </sheetViews>
  <sheetFormatPr defaultRowHeight="13.2" x14ac:dyDescent="0.25"/>
  <cols>
    <col min="1" max="1" width="20" customWidth="1"/>
    <col min="5" max="7" width="13.6640625" customWidth="1"/>
    <col min="8" max="8" width="15.88671875" bestFit="1" customWidth="1"/>
  </cols>
  <sheetData>
    <row r="1" spans="1:10" ht="13.8" thickBot="1" x14ac:dyDescent="0.3"/>
    <row r="2" spans="1:10" s="7" customFormat="1" ht="20.100000000000001" customHeight="1" x14ac:dyDescent="0.35">
      <c r="A2" s="9" t="s">
        <v>12</v>
      </c>
      <c r="B2" s="89" t="str">
        <f ca="1">MID(CELL("filename",B2),FIND("]",CELL("filename",B2))+1,255)</f>
        <v>BIP</v>
      </c>
      <c r="C2" s="89"/>
      <c r="D2" s="89"/>
      <c r="E2" s="89"/>
      <c r="F2" s="89"/>
      <c r="G2" s="90"/>
    </row>
    <row r="3" spans="1:10" s="7" customFormat="1" ht="20.100000000000001" customHeight="1" thickBot="1" x14ac:dyDescent="0.35">
      <c r="A3" s="86" t="s">
        <v>32</v>
      </c>
      <c r="B3" s="87"/>
      <c r="C3" s="87"/>
      <c r="D3" s="87"/>
      <c r="E3" s="87"/>
      <c r="F3" s="87"/>
      <c r="G3" s="88"/>
    </row>
    <row r="4" spans="1:10" s="1" customFormat="1" ht="20.100000000000001" customHeight="1" x14ac:dyDescent="0.25">
      <c r="A4" s="3"/>
      <c r="B4" s="4"/>
      <c r="C4" s="4"/>
      <c r="D4" s="4"/>
      <c r="E4" s="4"/>
      <c r="F4" s="4"/>
      <c r="G4" s="5"/>
    </row>
    <row r="5" spans="1:10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0" ht="20.100000000000001" customHeight="1" x14ac:dyDescent="0.25">
      <c r="A6" s="66" t="s">
        <v>9</v>
      </c>
      <c r="B6" s="31">
        <v>1</v>
      </c>
      <c r="C6" s="31">
        <v>4</v>
      </c>
      <c r="D6" s="31">
        <f>SUM(B6,C6)</f>
        <v>5</v>
      </c>
      <c r="E6" s="32"/>
      <c r="F6" s="32"/>
      <c r="G6" s="53">
        <v>10.375</v>
      </c>
      <c r="H6" s="47"/>
      <c r="J6">
        <f>IF(G6="DNF",14,0)</f>
        <v>0</v>
      </c>
    </row>
    <row r="7" spans="1:10" ht="20.100000000000001" customHeight="1" x14ac:dyDescent="0.25">
      <c r="A7" s="67" t="s">
        <v>10</v>
      </c>
      <c r="B7" s="33"/>
      <c r="C7" s="33">
        <v>5</v>
      </c>
      <c r="D7" s="33">
        <f t="shared" ref="D7:D16" si="0">SUM(B7,C7)</f>
        <v>5</v>
      </c>
      <c r="E7" s="34"/>
      <c r="F7" s="34"/>
      <c r="G7" s="54">
        <v>12.0625</v>
      </c>
      <c r="H7" s="48"/>
      <c r="J7">
        <f t="shared" ref="J7:J16" si="1">IF(G7="DNF",14,0)</f>
        <v>0</v>
      </c>
    </row>
    <row r="8" spans="1:10" ht="20.100000000000001" customHeight="1" x14ac:dyDescent="0.25">
      <c r="A8" s="66" t="s">
        <v>11</v>
      </c>
      <c r="B8" s="37"/>
      <c r="C8" s="37">
        <v>5</v>
      </c>
      <c r="D8" s="70">
        <f t="shared" si="0"/>
        <v>5</v>
      </c>
      <c r="E8" s="38"/>
      <c r="F8" s="38"/>
      <c r="G8" s="55">
        <v>16.4375</v>
      </c>
      <c r="H8" s="51" t="s">
        <v>24</v>
      </c>
      <c r="J8">
        <f t="shared" si="1"/>
        <v>0</v>
      </c>
    </row>
    <row r="9" spans="1:10" ht="20.100000000000001" customHeight="1" x14ac:dyDescent="0.25">
      <c r="A9" s="67" t="s">
        <v>8</v>
      </c>
      <c r="B9" s="33"/>
      <c r="C9" s="33">
        <v>5</v>
      </c>
      <c r="D9" s="33">
        <f t="shared" si="0"/>
        <v>5</v>
      </c>
      <c r="E9" s="34"/>
      <c r="F9" s="34"/>
      <c r="G9" s="54">
        <v>13.9375</v>
      </c>
      <c r="H9" s="48"/>
      <c r="J9">
        <f t="shared" si="1"/>
        <v>0</v>
      </c>
    </row>
    <row r="10" spans="1:10" ht="20.100000000000001" customHeight="1" x14ac:dyDescent="0.25">
      <c r="A10" s="66" t="s">
        <v>16</v>
      </c>
      <c r="B10" s="37"/>
      <c r="C10" s="37"/>
      <c r="D10" s="70">
        <f t="shared" si="0"/>
        <v>0</v>
      </c>
      <c r="E10" s="38"/>
      <c r="F10" s="38"/>
      <c r="G10" s="55" t="s">
        <v>22</v>
      </c>
      <c r="H10" s="47"/>
      <c r="J10">
        <f t="shared" si="1"/>
        <v>14</v>
      </c>
    </row>
    <row r="11" spans="1:10" ht="20.100000000000001" customHeight="1" x14ac:dyDescent="0.25">
      <c r="A11" s="67" t="s">
        <v>17</v>
      </c>
      <c r="B11" s="33"/>
      <c r="C11" s="33">
        <v>5</v>
      </c>
      <c r="D11" s="33">
        <f t="shared" si="0"/>
        <v>5</v>
      </c>
      <c r="E11" s="34"/>
      <c r="F11" s="34">
        <v>7.5</v>
      </c>
      <c r="G11" s="54">
        <v>18.625</v>
      </c>
      <c r="H11" s="48" t="s">
        <v>42</v>
      </c>
      <c r="J11">
        <f t="shared" si="1"/>
        <v>0</v>
      </c>
    </row>
    <row r="12" spans="1:10" ht="20.100000000000001" customHeight="1" x14ac:dyDescent="0.25">
      <c r="A12" s="66" t="s">
        <v>13</v>
      </c>
      <c r="B12" s="37"/>
      <c r="C12" s="37">
        <v>5</v>
      </c>
      <c r="D12" s="70">
        <f t="shared" si="0"/>
        <v>5</v>
      </c>
      <c r="E12" s="38"/>
      <c r="F12" s="38"/>
      <c r="G12" s="55">
        <v>15.375</v>
      </c>
      <c r="H12" s="47"/>
      <c r="J12">
        <f t="shared" si="1"/>
        <v>0</v>
      </c>
    </row>
    <row r="13" spans="1:10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48"/>
      <c r="J13">
        <f t="shared" si="1"/>
        <v>14</v>
      </c>
    </row>
    <row r="14" spans="1:10" ht="20.100000000000001" customHeight="1" x14ac:dyDescent="0.25">
      <c r="A14" s="66" t="s">
        <v>14</v>
      </c>
      <c r="B14" s="37"/>
      <c r="C14" s="37">
        <v>5</v>
      </c>
      <c r="D14" s="70">
        <f t="shared" si="0"/>
        <v>5</v>
      </c>
      <c r="E14" s="38"/>
      <c r="F14" s="38"/>
      <c r="G14" s="55">
        <v>14.8125</v>
      </c>
      <c r="H14" s="47"/>
      <c r="J14">
        <f t="shared" si="1"/>
        <v>0</v>
      </c>
    </row>
    <row r="15" spans="1:10" ht="20.100000000000001" customHeight="1" x14ac:dyDescent="0.25">
      <c r="A15" s="67" t="s">
        <v>19</v>
      </c>
      <c r="B15" s="33"/>
      <c r="C15" s="33">
        <v>5</v>
      </c>
      <c r="D15" s="33">
        <f t="shared" si="0"/>
        <v>5</v>
      </c>
      <c r="E15" s="34"/>
      <c r="F15" s="34"/>
      <c r="G15" s="54">
        <v>15.8125</v>
      </c>
      <c r="H15" s="48" t="s">
        <v>40</v>
      </c>
      <c r="J15">
        <f t="shared" si="1"/>
        <v>0</v>
      </c>
    </row>
    <row r="16" spans="1:10" ht="20.100000000000001" customHeight="1" thickBot="1" x14ac:dyDescent="0.3">
      <c r="A16" s="77" t="s">
        <v>21</v>
      </c>
      <c r="B16" s="78"/>
      <c r="C16" s="78">
        <v>5</v>
      </c>
      <c r="D16" s="78">
        <f t="shared" si="0"/>
        <v>5</v>
      </c>
      <c r="E16" s="79"/>
      <c r="F16" s="79"/>
      <c r="G16" s="80">
        <v>14.3125</v>
      </c>
      <c r="H16" s="47"/>
      <c r="J16">
        <f t="shared" si="1"/>
        <v>0</v>
      </c>
    </row>
    <row r="17" spans="2:10" x14ac:dyDescent="0.25">
      <c r="B17" s="26">
        <f>SUM(B6:B16)</f>
        <v>1</v>
      </c>
      <c r="C17" s="26">
        <f>SUM(C6:C16)</f>
        <v>44</v>
      </c>
      <c r="D17" s="26">
        <f>SUM(D6:D16)</f>
        <v>45</v>
      </c>
      <c r="E17" s="26"/>
      <c r="F17" s="26"/>
      <c r="G17" s="15">
        <f>SUM(G6:G16)</f>
        <v>131.75</v>
      </c>
      <c r="H17" s="6"/>
      <c r="I17" s="6"/>
      <c r="J17">
        <f>SUM(J6:J16)</f>
        <v>28</v>
      </c>
    </row>
    <row r="18" spans="2:10" x14ac:dyDescent="0.25">
      <c r="B18" s="6"/>
      <c r="H18" t="s">
        <v>23</v>
      </c>
      <c r="I18">
        <f>168-J17</f>
        <v>140</v>
      </c>
    </row>
    <row r="19" spans="2:10" x14ac:dyDescent="0.25">
      <c r="B19" s="6"/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8"/>
  <sheetViews>
    <sheetView zoomScale="140" zoomScaleNormal="140" workbookViewId="0">
      <selection activeCell="I7" sqref="I7"/>
    </sheetView>
  </sheetViews>
  <sheetFormatPr defaultRowHeight="13.2" x14ac:dyDescent="0.25"/>
  <cols>
    <col min="1" max="1" width="20" customWidth="1"/>
    <col min="5" max="7" width="13.6640625" customWidth="1"/>
    <col min="8" max="8" width="11.5546875" style="17" bestFit="1" customWidth="1"/>
    <col min="10" max="10" width="16.6640625" bestFit="1" customWidth="1"/>
    <col min="11" max="11" width="19.6640625" bestFit="1" customWidth="1"/>
  </cols>
  <sheetData>
    <row r="1" spans="1:11" ht="13.8" thickBot="1" x14ac:dyDescent="0.3"/>
    <row r="2" spans="1:11" s="7" customFormat="1" ht="20.100000000000001" customHeight="1" x14ac:dyDescent="0.35">
      <c r="A2" s="9" t="s">
        <v>12</v>
      </c>
      <c r="B2" s="89" t="str">
        <f ca="1">MID(CELL("filename",B2),FIND("]",CELL("filename",B2))+1,255)</f>
        <v>Squam</v>
      </c>
      <c r="C2" s="89"/>
      <c r="D2" s="89"/>
      <c r="E2" s="89"/>
      <c r="F2" s="89"/>
      <c r="G2" s="90"/>
      <c r="H2" s="56"/>
    </row>
    <row r="3" spans="1:11" s="7" customFormat="1" ht="20.100000000000001" customHeight="1" thickBot="1" x14ac:dyDescent="0.35">
      <c r="A3" s="86" t="s">
        <v>33</v>
      </c>
      <c r="B3" s="87"/>
      <c r="C3" s="87"/>
      <c r="D3" s="87"/>
      <c r="E3" s="87"/>
      <c r="F3" s="87"/>
      <c r="G3" s="88"/>
      <c r="H3" s="56"/>
    </row>
    <row r="4" spans="1:11" s="1" customFormat="1" ht="20.100000000000001" customHeight="1" x14ac:dyDescent="0.25">
      <c r="A4" s="3"/>
      <c r="B4" s="4"/>
      <c r="C4" s="4"/>
      <c r="D4" s="4"/>
      <c r="E4" s="4"/>
      <c r="F4" s="4"/>
      <c r="G4" s="5"/>
      <c r="H4" s="2"/>
    </row>
    <row r="5" spans="1:11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1" ht="20.100000000000001" customHeight="1" x14ac:dyDescent="0.25">
      <c r="A6" s="66" t="s">
        <v>9</v>
      </c>
      <c r="B6" s="31">
        <v>2</v>
      </c>
      <c r="C6" s="31">
        <v>3</v>
      </c>
      <c r="D6" s="33">
        <f t="shared" ref="D6:D16" si="0">SUM(B6,C6)</f>
        <v>5</v>
      </c>
      <c r="E6" s="32"/>
      <c r="F6" s="32"/>
      <c r="G6" s="53">
        <v>12.1875</v>
      </c>
      <c r="H6" s="57" t="s">
        <v>40</v>
      </c>
      <c r="J6">
        <f>IF(G6="DNF",14,0)</f>
        <v>0</v>
      </c>
    </row>
    <row r="7" spans="1:11" ht="20.100000000000001" customHeight="1" x14ac:dyDescent="0.25">
      <c r="A7" s="67" t="s">
        <v>10</v>
      </c>
      <c r="B7" s="33">
        <v>4</v>
      </c>
      <c r="C7" s="33">
        <v>1</v>
      </c>
      <c r="D7" s="33">
        <f t="shared" si="0"/>
        <v>5</v>
      </c>
      <c r="E7" s="34"/>
      <c r="F7" s="34">
        <v>4.375</v>
      </c>
      <c r="G7" s="54">
        <v>12.125</v>
      </c>
      <c r="H7" s="49" t="s">
        <v>45</v>
      </c>
      <c r="J7">
        <f t="shared" ref="J7:J16" si="1">IF(G7="DNF",14,0)</f>
        <v>0</v>
      </c>
    </row>
    <row r="8" spans="1:11" ht="20.100000000000001" customHeight="1" x14ac:dyDescent="0.25">
      <c r="A8" s="66" t="s">
        <v>11</v>
      </c>
      <c r="B8" s="37"/>
      <c r="C8" s="37"/>
      <c r="D8" s="33">
        <f t="shared" si="0"/>
        <v>0</v>
      </c>
      <c r="E8" s="38"/>
      <c r="F8" s="38"/>
      <c r="G8" s="55">
        <v>0</v>
      </c>
      <c r="H8" s="57"/>
      <c r="J8">
        <f t="shared" si="1"/>
        <v>0</v>
      </c>
    </row>
    <row r="9" spans="1:11" ht="20.100000000000001" customHeight="1" x14ac:dyDescent="0.25">
      <c r="A9" s="67" t="s">
        <v>8</v>
      </c>
      <c r="B9" s="33"/>
      <c r="C9" s="33"/>
      <c r="D9" s="33">
        <f t="shared" si="0"/>
        <v>0</v>
      </c>
      <c r="E9" s="34"/>
      <c r="F9" s="34"/>
      <c r="G9" s="54" t="s">
        <v>22</v>
      </c>
      <c r="H9" s="58"/>
      <c r="J9">
        <f t="shared" si="1"/>
        <v>14</v>
      </c>
    </row>
    <row r="10" spans="1:11" ht="20.100000000000001" customHeight="1" x14ac:dyDescent="0.25">
      <c r="A10" s="66" t="s">
        <v>16</v>
      </c>
      <c r="B10" s="37"/>
      <c r="C10" s="37"/>
      <c r="D10" s="33">
        <f t="shared" si="0"/>
        <v>0</v>
      </c>
      <c r="E10" s="38"/>
      <c r="F10" s="38"/>
      <c r="G10" s="55" t="s">
        <v>22</v>
      </c>
      <c r="H10" s="57"/>
      <c r="J10">
        <f t="shared" si="1"/>
        <v>14</v>
      </c>
    </row>
    <row r="11" spans="1:11" ht="20.100000000000001" customHeight="1" x14ac:dyDescent="0.25">
      <c r="A11" s="67" t="s">
        <v>17</v>
      </c>
      <c r="B11" s="33">
        <v>2</v>
      </c>
      <c r="C11" s="33">
        <v>1</v>
      </c>
      <c r="D11" s="33">
        <f t="shared" si="0"/>
        <v>3</v>
      </c>
      <c r="E11" s="34"/>
      <c r="F11" s="34"/>
      <c r="G11" s="54">
        <v>6.875</v>
      </c>
      <c r="H11" s="58"/>
      <c r="J11">
        <f t="shared" si="1"/>
        <v>0</v>
      </c>
      <c r="K11" t="s">
        <v>43</v>
      </c>
    </row>
    <row r="12" spans="1:11" ht="20.100000000000001" customHeight="1" x14ac:dyDescent="0.25">
      <c r="A12" s="66" t="s">
        <v>13</v>
      </c>
      <c r="B12" s="37">
        <v>5</v>
      </c>
      <c r="C12" s="37"/>
      <c r="D12" s="33">
        <f t="shared" si="0"/>
        <v>5</v>
      </c>
      <c r="E12" s="38"/>
      <c r="F12" s="38"/>
      <c r="G12" s="55">
        <v>11.25</v>
      </c>
      <c r="H12" s="50"/>
      <c r="J12">
        <f t="shared" si="1"/>
        <v>0</v>
      </c>
    </row>
    <row r="13" spans="1:11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59"/>
      <c r="J13">
        <f t="shared" si="1"/>
        <v>14</v>
      </c>
    </row>
    <row r="14" spans="1:11" ht="20.100000000000001" customHeight="1" x14ac:dyDescent="0.25">
      <c r="A14" s="66" t="s">
        <v>14</v>
      </c>
      <c r="B14" s="37">
        <v>2</v>
      </c>
      <c r="C14" s="37">
        <v>3</v>
      </c>
      <c r="D14" s="33">
        <f t="shared" si="0"/>
        <v>5</v>
      </c>
      <c r="E14" s="38"/>
      <c r="F14" s="38"/>
      <c r="G14" s="55">
        <v>13.6875</v>
      </c>
      <c r="H14" s="57" t="s">
        <v>38</v>
      </c>
      <c r="J14">
        <f t="shared" si="1"/>
        <v>0</v>
      </c>
    </row>
    <row r="15" spans="1:11" ht="20.100000000000001" customHeight="1" x14ac:dyDescent="0.25">
      <c r="A15" s="67" t="s">
        <v>19</v>
      </c>
      <c r="B15" s="33">
        <v>4</v>
      </c>
      <c r="C15" s="33">
        <v>1</v>
      </c>
      <c r="D15" s="33">
        <f t="shared" si="0"/>
        <v>5</v>
      </c>
      <c r="E15" s="34"/>
      <c r="F15" s="34"/>
      <c r="G15" s="54">
        <v>7.5625</v>
      </c>
      <c r="H15" s="49"/>
      <c r="J15">
        <f t="shared" si="1"/>
        <v>0</v>
      </c>
      <c r="K15" t="s">
        <v>44</v>
      </c>
    </row>
    <row r="16" spans="1:11" ht="20.100000000000001" customHeight="1" thickBot="1" x14ac:dyDescent="0.3">
      <c r="A16" s="77" t="s">
        <v>21</v>
      </c>
      <c r="B16" s="78">
        <v>4</v>
      </c>
      <c r="C16" s="78">
        <v>1</v>
      </c>
      <c r="D16" s="37">
        <f t="shared" si="0"/>
        <v>5</v>
      </c>
      <c r="E16" s="79"/>
      <c r="F16" s="79"/>
      <c r="G16" s="80">
        <v>13.375</v>
      </c>
      <c r="H16" s="57" t="s">
        <v>24</v>
      </c>
      <c r="J16">
        <f t="shared" si="1"/>
        <v>0</v>
      </c>
    </row>
    <row r="17" spans="2:10" x14ac:dyDescent="0.25">
      <c r="B17" s="27">
        <f>SUM(B6:B16)</f>
        <v>23</v>
      </c>
      <c r="C17" s="27">
        <f>SUM(C6:C16)</f>
        <v>10</v>
      </c>
      <c r="D17" s="27">
        <f>SUM(D6:D16)</f>
        <v>33</v>
      </c>
      <c r="E17" s="27"/>
      <c r="F17" s="27"/>
      <c r="G17" s="15">
        <f>SUM(G6:G16)</f>
        <v>77.0625</v>
      </c>
      <c r="J17">
        <f>SUM(J6:J16)</f>
        <v>42</v>
      </c>
    </row>
    <row r="18" spans="2:10" x14ac:dyDescent="0.25">
      <c r="B18" s="6"/>
      <c r="H18" s="17" t="s">
        <v>23</v>
      </c>
      <c r="I18">
        <f>168-J17</f>
        <v>126</v>
      </c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8"/>
  <sheetViews>
    <sheetView zoomScaleNormal="100" workbookViewId="0">
      <selection activeCell="L22" sqref="L22"/>
    </sheetView>
  </sheetViews>
  <sheetFormatPr defaultRowHeight="13.2" x14ac:dyDescent="0.25"/>
  <cols>
    <col min="1" max="1" width="20" customWidth="1"/>
    <col min="5" max="7" width="13.6640625" customWidth="1"/>
    <col min="8" max="8" width="16.109375" style="17" bestFit="1" customWidth="1"/>
    <col min="9" max="9" width="36.109375" customWidth="1"/>
  </cols>
  <sheetData>
    <row r="1" spans="1:10" ht="13.8" thickBot="1" x14ac:dyDescent="0.3"/>
    <row r="2" spans="1:10" s="7" customFormat="1" ht="20.100000000000001" customHeight="1" x14ac:dyDescent="0.35">
      <c r="A2" s="9" t="s">
        <v>12</v>
      </c>
      <c r="B2" s="89" t="str">
        <f ca="1">MID(CELL("filename",B2),FIND("]",CELL("filename",B2))+1,255)</f>
        <v>Massabesic</v>
      </c>
      <c r="C2" s="89"/>
      <c r="D2" s="89"/>
      <c r="E2" s="89"/>
      <c r="F2" s="89"/>
      <c r="G2" s="90"/>
      <c r="H2" s="56"/>
    </row>
    <row r="3" spans="1:10" s="7" customFormat="1" ht="20.100000000000001" customHeight="1" thickBot="1" x14ac:dyDescent="0.35">
      <c r="A3" s="86" t="s">
        <v>34</v>
      </c>
      <c r="B3" s="87"/>
      <c r="C3" s="87"/>
      <c r="D3" s="87"/>
      <c r="E3" s="87"/>
      <c r="F3" s="87"/>
      <c r="G3" s="88"/>
      <c r="H3" s="56"/>
    </row>
    <row r="4" spans="1:10" s="1" customFormat="1" ht="20.100000000000001" customHeight="1" x14ac:dyDescent="0.25">
      <c r="A4" s="3"/>
      <c r="B4" s="4"/>
      <c r="C4" s="4"/>
      <c r="D4" s="4"/>
      <c r="E4" s="4"/>
      <c r="F4" s="4"/>
      <c r="G4" s="5"/>
      <c r="H4" s="2"/>
    </row>
    <row r="5" spans="1:10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2" t="s">
        <v>18</v>
      </c>
    </row>
    <row r="6" spans="1:10" ht="20.100000000000001" customHeight="1" x14ac:dyDescent="0.25">
      <c r="A6" s="66" t="s">
        <v>9</v>
      </c>
      <c r="B6" s="31"/>
      <c r="C6" s="31"/>
      <c r="D6" s="41">
        <f>SUM(B6,C6)</f>
        <v>0</v>
      </c>
      <c r="E6" s="32"/>
      <c r="F6" s="32"/>
      <c r="G6" s="53" t="s">
        <v>22</v>
      </c>
      <c r="H6" s="50"/>
      <c r="J6">
        <f>IF(G6="DNF",14,0)</f>
        <v>14</v>
      </c>
    </row>
    <row r="7" spans="1:10" ht="20.100000000000001" customHeight="1" x14ac:dyDescent="0.25">
      <c r="A7" s="67" t="s">
        <v>10</v>
      </c>
      <c r="B7" s="33">
        <v>1</v>
      </c>
      <c r="C7" s="33">
        <v>4</v>
      </c>
      <c r="D7" s="33">
        <f t="shared" ref="D7:D16" si="0">SUM(B7,C7)</f>
        <v>5</v>
      </c>
      <c r="E7" s="34"/>
      <c r="F7" s="34"/>
      <c r="G7" s="54">
        <v>7.875</v>
      </c>
      <c r="H7" s="49"/>
      <c r="J7">
        <f t="shared" ref="J7:J16" si="1">IF(G7="DNF",14,0)</f>
        <v>0</v>
      </c>
    </row>
    <row r="8" spans="1:10" ht="20.100000000000001" customHeight="1" x14ac:dyDescent="0.25">
      <c r="A8" s="66" t="s">
        <v>11</v>
      </c>
      <c r="B8" s="37"/>
      <c r="C8" s="37"/>
      <c r="D8" s="71">
        <f t="shared" si="0"/>
        <v>0</v>
      </c>
      <c r="E8" s="38"/>
      <c r="F8" s="38"/>
      <c r="G8" s="55">
        <v>0</v>
      </c>
      <c r="H8" s="57"/>
      <c r="J8">
        <f t="shared" si="1"/>
        <v>0</v>
      </c>
    </row>
    <row r="9" spans="1:10" ht="20.100000000000001" customHeight="1" x14ac:dyDescent="0.25">
      <c r="A9" s="67" t="s">
        <v>8</v>
      </c>
      <c r="B9" s="33">
        <v>1</v>
      </c>
      <c r="C9" s="33">
        <v>4</v>
      </c>
      <c r="D9" s="33">
        <f t="shared" si="0"/>
        <v>5</v>
      </c>
      <c r="E9" s="34"/>
      <c r="F9" s="34"/>
      <c r="G9" s="54">
        <v>12.8125</v>
      </c>
      <c r="H9" s="49" t="s">
        <v>24</v>
      </c>
      <c r="J9">
        <f t="shared" si="1"/>
        <v>0</v>
      </c>
    </row>
    <row r="10" spans="1:10" ht="20.100000000000001" customHeight="1" x14ac:dyDescent="0.25">
      <c r="A10" s="66" t="s">
        <v>16</v>
      </c>
      <c r="B10" s="37">
        <v>1</v>
      </c>
      <c r="C10" s="37">
        <v>4</v>
      </c>
      <c r="D10" s="71">
        <f t="shared" si="0"/>
        <v>5</v>
      </c>
      <c r="E10" s="38"/>
      <c r="F10" s="38"/>
      <c r="G10" s="55">
        <v>11.375</v>
      </c>
      <c r="H10" s="50"/>
      <c r="I10" t="s">
        <v>46</v>
      </c>
      <c r="J10">
        <f t="shared" si="1"/>
        <v>0</v>
      </c>
    </row>
    <row r="11" spans="1:10" ht="20.100000000000001" customHeight="1" x14ac:dyDescent="0.25">
      <c r="A11" s="67" t="s">
        <v>17</v>
      </c>
      <c r="B11" s="33">
        <v>2</v>
      </c>
      <c r="C11" s="33">
        <v>3</v>
      </c>
      <c r="D11" s="33">
        <f t="shared" si="0"/>
        <v>5</v>
      </c>
      <c r="E11" s="34"/>
      <c r="F11" s="34">
        <v>6.1875</v>
      </c>
      <c r="G11" s="54">
        <v>12.9375</v>
      </c>
      <c r="H11" s="49" t="s">
        <v>47</v>
      </c>
      <c r="J11">
        <f t="shared" si="1"/>
        <v>0</v>
      </c>
    </row>
    <row r="12" spans="1:10" ht="20.100000000000001" customHeight="1" x14ac:dyDescent="0.25">
      <c r="A12" s="66" t="s">
        <v>13</v>
      </c>
      <c r="B12" s="37">
        <v>1</v>
      </c>
      <c r="C12" s="37">
        <v>4</v>
      </c>
      <c r="D12" s="71">
        <f t="shared" si="0"/>
        <v>5</v>
      </c>
      <c r="E12" s="38"/>
      <c r="F12" s="38"/>
      <c r="G12" s="55">
        <v>11.4375</v>
      </c>
      <c r="H12" s="50"/>
      <c r="J12">
        <f t="shared" si="1"/>
        <v>0</v>
      </c>
    </row>
    <row r="13" spans="1:10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49"/>
      <c r="J13">
        <f t="shared" si="1"/>
        <v>14</v>
      </c>
    </row>
    <row r="14" spans="1:10" ht="20.100000000000001" customHeight="1" x14ac:dyDescent="0.25">
      <c r="A14" s="66" t="s">
        <v>14</v>
      </c>
      <c r="B14" s="37">
        <v>0</v>
      </c>
      <c r="C14" s="37">
        <v>5</v>
      </c>
      <c r="D14" s="71">
        <f t="shared" si="0"/>
        <v>5</v>
      </c>
      <c r="E14" s="38"/>
      <c r="F14" s="38"/>
      <c r="G14" s="55">
        <v>11.25</v>
      </c>
      <c r="H14" s="50"/>
      <c r="J14">
        <f t="shared" si="1"/>
        <v>0</v>
      </c>
    </row>
    <row r="15" spans="1:10" ht="20.100000000000001" customHeight="1" x14ac:dyDescent="0.25">
      <c r="A15" s="67" t="s">
        <v>19</v>
      </c>
      <c r="B15" s="33">
        <v>0</v>
      </c>
      <c r="C15" s="33">
        <v>5</v>
      </c>
      <c r="D15" s="33">
        <f t="shared" si="0"/>
        <v>5</v>
      </c>
      <c r="E15" s="34"/>
      <c r="F15" s="34"/>
      <c r="G15" s="54">
        <v>8.5625</v>
      </c>
      <c r="H15" s="49"/>
      <c r="J15">
        <f t="shared" si="1"/>
        <v>0</v>
      </c>
    </row>
    <row r="16" spans="1:10" ht="20.100000000000001" customHeight="1" thickBot="1" x14ac:dyDescent="0.3">
      <c r="A16" s="77" t="s">
        <v>21</v>
      </c>
      <c r="B16" s="78">
        <v>1</v>
      </c>
      <c r="C16" s="78">
        <v>4</v>
      </c>
      <c r="D16" s="37">
        <f t="shared" si="0"/>
        <v>5</v>
      </c>
      <c r="E16" s="79"/>
      <c r="F16" s="79"/>
      <c r="G16" s="80">
        <v>11.625</v>
      </c>
      <c r="H16" s="50" t="s">
        <v>40</v>
      </c>
      <c r="J16">
        <f t="shared" si="1"/>
        <v>0</v>
      </c>
    </row>
    <row r="17" spans="2:10" x14ac:dyDescent="0.25">
      <c r="B17" s="26">
        <f>SUM(B6:B16)</f>
        <v>7</v>
      </c>
      <c r="C17" s="26">
        <f>SUM(C6:C16)</f>
        <v>33</v>
      </c>
      <c r="D17" s="26">
        <f>SUM(D6:D16)</f>
        <v>40</v>
      </c>
      <c r="E17" s="26"/>
      <c r="F17" s="26"/>
      <c r="G17" s="15">
        <f>SUM(G6:G16)</f>
        <v>87.875</v>
      </c>
      <c r="J17">
        <f>SUM(J6:J16)</f>
        <v>28</v>
      </c>
    </row>
    <row r="18" spans="2:10" x14ac:dyDescent="0.25">
      <c r="B18" s="6"/>
      <c r="H18" s="17" t="s">
        <v>23</v>
      </c>
      <c r="I18">
        <f>168-J17</f>
        <v>140</v>
      </c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8"/>
  <sheetViews>
    <sheetView tabSelected="1" zoomScale="120" zoomScaleNormal="120" workbookViewId="0">
      <selection activeCell="H25" sqref="H25"/>
    </sheetView>
  </sheetViews>
  <sheetFormatPr defaultRowHeight="13.2" x14ac:dyDescent="0.25"/>
  <cols>
    <col min="1" max="1" width="20" customWidth="1"/>
    <col min="5" max="7" width="13.6640625" customWidth="1"/>
    <col min="8" max="8" width="13" style="60" customWidth="1"/>
  </cols>
  <sheetData>
    <row r="1" spans="1:10" ht="13.8" thickBot="1" x14ac:dyDescent="0.3"/>
    <row r="2" spans="1:10" s="7" customFormat="1" ht="20.100000000000001" customHeight="1" x14ac:dyDescent="0.35">
      <c r="A2" s="9" t="s">
        <v>12</v>
      </c>
      <c r="B2" s="89" t="str">
        <f ca="1">MID(CELL("filename",B2),FIND("]",CELL("filename",B2))+1,255)</f>
        <v>Winnipesaukee</v>
      </c>
      <c r="C2" s="89"/>
      <c r="D2" s="89"/>
      <c r="E2" s="89"/>
      <c r="F2" s="89"/>
      <c r="G2" s="90"/>
      <c r="H2" s="61"/>
    </row>
    <row r="3" spans="1:10" s="7" customFormat="1" ht="20.100000000000001" customHeight="1" thickBot="1" x14ac:dyDescent="0.35">
      <c r="A3" s="86" t="s">
        <v>35</v>
      </c>
      <c r="B3" s="87"/>
      <c r="C3" s="87"/>
      <c r="D3" s="87"/>
      <c r="E3" s="87"/>
      <c r="F3" s="87"/>
      <c r="G3" s="88"/>
      <c r="H3" s="61"/>
    </row>
    <row r="4" spans="1:10" s="1" customFormat="1" ht="20.100000000000001" customHeight="1" x14ac:dyDescent="0.25">
      <c r="A4" s="3"/>
      <c r="B4" s="4"/>
      <c r="C4" s="4"/>
      <c r="D4" s="4"/>
      <c r="E4" s="4"/>
      <c r="F4" s="4"/>
      <c r="G4" s="5"/>
      <c r="H4" s="62"/>
    </row>
    <row r="5" spans="1:10" s="2" customFormat="1" ht="20.100000000000001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s="62" t="s">
        <v>18</v>
      </c>
    </row>
    <row r="6" spans="1:10" ht="20.100000000000001" customHeight="1" x14ac:dyDescent="0.25">
      <c r="A6" s="66" t="s">
        <v>9</v>
      </c>
      <c r="B6" s="31">
        <v>0</v>
      </c>
      <c r="C6" s="31">
        <v>5</v>
      </c>
      <c r="D6" s="41">
        <f>SUM(B6,C6)</f>
        <v>5</v>
      </c>
      <c r="E6" s="32"/>
      <c r="F6" s="32"/>
      <c r="G6" s="53">
        <v>10.25</v>
      </c>
      <c r="H6" s="63"/>
      <c r="J6">
        <f>IF(G6="DNF",14,0)</f>
        <v>0</v>
      </c>
    </row>
    <row r="7" spans="1:10" ht="20.100000000000001" customHeight="1" x14ac:dyDescent="0.25">
      <c r="A7" s="67" t="s">
        <v>10</v>
      </c>
      <c r="B7" s="33">
        <v>2</v>
      </c>
      <c r="C7" s="33">
        <v>2</v>
      </c>
      <c r="D7" s="33">
        <f t="shared" ref="D7:D16" si="0">SUM(B7,C7)</f>
        <v>4</v>
      </c>
      <c r="E7" s="34"/>
      <c r="F7" s="34"/>
      <c r="G7" s="54">
        <v>6.125</v>
      </c>
      <c r="H7" s="64"/>
      <c r="J7">
        <f t="shared" ref="J7:J16" si="1">IF(G7="DNF",14,0)</f>
        <v>0</v>
      </c>
    </row>
    <row r="8" spans="1:10" ht="20.100000000000001" customHeight="1" x14ac:dyDescent="0.25">
      <c r="A8" s="66" t="s">
        <v>11</v>
      </c>
      <c r="B8" s="37">
        <v>0</v>
      </c>
      <c r="C8" s="37">
        <v>4</v>
      </c>
      <c r="D8" s="71">
        <f t="shared" si="0"/>
        <v>4</v>
      </c>
      <c r="E8" s="38"/>
      <c r="F8" s="38"/>
      <c r="G8" s="55">
        <v>11.5625</v>
      </c>
      <c r="H8" s="65"/>
      <c r="J8">
        <f t="shared" si="1"/>
        <v>0</v>
      </c>
    </row>
    <row r="9" spans="1:10" ht="20.100000000000001" customHeight="1" x14ac:dyDescent="0.25">
      <c r="A9" s="67" t="s">
        <v>8</v>
      </c>
      <c r="B9" s="33"/>
      <c r="C9" s="33"/>
      <c r="D9" s="33">
        <f t="shared" si="0"/>
        <v>0</v>
      </c>
      <c r="E9" s="34"/>
      <c r="F9" s="34"/>
      <c r="G9" s="54" t="s">
        <v>22</v>
      </c>
      <c r="H9" s="64"/>
      <c r="J9">
        <f t="shared" si="1"/>
        <v>14</v>
      </c>
    </row>
    <row r="10" spans="1:10" ht="20.100000000000001" customHeight="1" x14ac:dyDescent="0.25">
      <c r="A10" s="66" t="s">
        <v>16</v>
      </c>
      <c r="B10" s="37"/>
      <c r="C10" s="37"/>
      <c r="D10" s="71">
        <f t="shared" si="0"/>
        <v>0</v>
      </c>
      <c r="E10" s="38"/>
      <c r="F10" s="38"/>
      <c r="G10" s="55" t="s">
        <v>22</v>
      </c>
      <c r="H10" s="63"/>
      <c r="J10">
        <f t="shared" si="1"/>
        <v>14</v>
      </c>
    </row>
    <row r="11" spans="1:10" ht="20.100000000000001" customHeight="1" x14ac:dyDescent="0.25">
      <c r="A11" s="67" t="s">
        <v>17</v>
      </c>
      <c r="B11" s="33">
        <v>3</v>
      </c>
      <c r="C11" s="33">
        <v>2</v>
      </c>
      <c r="D11" s="33">
        <f t="shared" si="0"/>
        <v>5</v>
      </c>
      <c r="E11" s="34"/>
      <c r="F11" s="34"/>
      <c r="G11" s="54">
        <v>7.625</v>
      </c>
      <c r="H11" s="64"/>
      <c r="J11">
        <f t="shared" si="1"/>
        <v>0</v>
      </c>
    </row>
    <row r="12" spans="1:10" ht="20.100000000000001" customHeight="1" x14ac:dyDescent="0.25">
      <c r="A12" s="66" t="s">
        <v>13</v>
      </c>
      <c r="B12" s="37">
        <v>4</v>
      </c>
      <c r="C12" s="37">
        <v>1</v>
      </c>
      <c r="D12" s="71">
        <f t="shared" si="0"/>
        <v>5</v>
      </c>
      <c r="E12" s="38"/>
      <c r="F12" s="38"/>
      <c r="G12" s="55">
        <v>9.5625</v>
      </c>
      <c r="H12" s="63"/>
      <c r="J12">
        <f t="shared" si="1"/>
        <v>0</v>
      </c>
    </row>
    <row r="13" spans="1:10" ht="20.100000000000001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 t="s">
        <v>22</v>
      </c>
      <c r="H13" s="64"/>
      <c r="J13">
        <f t="shared" si="1"/>
        <v>14</v>
      </c>
    </row>
    <row r="14" spans="1:10" ht="20.100000000000001" customHeight="1" x14ac:dyDescent="0.25">
      <c r="A14" s="66" t="s">
        <v>14</v>
      </c>
      <c r="B14" s="37">
        <v>4</v>
      </c>
      <c r="C14" s="37">
        <v>1</v>
      </c>
      <c r="D14" s="71">
        <f t="shared" si="0"/>
        <v>5</v>
      </c>
      <c r="E14" s="38"/>
      <c r="F14" s="38"/>
      <c r="G14" s="55">
        <v>11.625</v>
      </c>
      <c r="H14" s="63" t="s">
        <v>40</v>
      </c>
      <c r="J14">
        <f t="shared" si="1"/>
        <v>0</v>
      </c>
    </row>
    <row r="15" spans="1:10" ht="20.100000000000001" customHeight="1" x14ac:dyDescent="0.25">
      <c r="A15" s="67" t="s">
        <v>19</v>
      </c>
      <c r="B15" s="33">
        <v>4</v>
      </c>
      <c r="C15" s="33">
        <v>1</v>
      </c>
      <c r="D15" s="33">
        <f t="shared" si="0"/>
        <v>5</v>
      </c>
      <c r="E15" s="34"/>
      <c r="F15" s="34"/>
      <c r="G15" s="54">
        <v>12.3125</v>
      </c>
      <c r="H15" s="64" t="s">
        <v>24</v>
      </c>
      <c r="J15">
        <f t="shared" si="1"/>
        <v>0</v>
      </c>
    </row>
    <row r="16" spans="1:10" ht="20.100000000000001" customHeight="1" thickBot="1" x14ac:dyDescent="0.3">
      <c r="A16" s="77" t="s">
        <v>21</v>
      </c>
      <c r="B16" s="78">
        <v>4</v>
      </c>
      <c r="C16" s="78">
        <v>1</v>
      </c>
      <c r="D16" s="37">
        <f t="shared" si="0"/>
        <v>5</v>
      </c>
      <c r="E16" s="79">
        <v>5.0625</v>
      </c>
      <c r="F16" s="79"/>
      <c r="G16" s="80">
        <v>14.9375</v>
      </c>
      <c r="H16" s="63" t="s">
        <v>25</v>
      </c>
      <c r="J16">
        <f t="shared" si="1"/>
        <v>0</v>
      </c>
    </row>
    <row r="17" spans="2:10" x14ac:dyDescent="0.25">
      <c r="B17" s="26">
        <f>SUM(B6:B16)</f>
        <v>21</v>
      </c>
      <c r="C17" s="26">
        <f>SUM(C6:C16)</f>
        <v>17</v>
      </c>
      <c r="D17" s="26">
        <f>SUM(D6:D16)</f>
        <v>38</v>
      </c>
      <c r="E17" s="26"/>
      <c r="F17" s="26"/>
      <c r="G17" s="15">
        <f>SUM(G6:G16)</f>
        <v>84</v>
      </c>
      <c r="J17">
        <f>SUM(J6:J16)</f>
        <v>42</v>
      </c>
    </row>
    <row r="18" spans="2:10" x14ac:dyDescent="0.25">
      <c r="B18" s="6"/>
      <c r="H18" s="60" t="s">
        <v>23</v>
      </c>
      <c r="I18">
        <f>168-J17</f>
        <v>126</v>
      </c>
    </row>
  </sheetData>
  <mergeCells count="2">
    <mergeCell ref="B2:G2"/>
    <mergeCell ref="A3:G3"/>
  </mergeCells>
  <printOptions horizontalCentered="1"/>
  <pageMargins left="0.75" right="0.75" top="0.75" bottom="0.7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="120" zoomScaleNormal="120" workbookViewId="0">
      <selection activeCell="H16" sqref="H16"/>
    </sheetView>
  </sheetViews>
  <sheetFormatPr defaultRowHeight="19.5" customHeight="1" x14ac:dyDescent="0.25"/>
  <cols>
    <col min="1" max="1" width="22" bestFit="1" customWidth="1"/>
    <col min="2" max="2" width="9.5546875" customWidth="1"/>
    <col min="4" max="4" width="8.33203125" customWidth="1"/>
    <col min="5" max="5" width="10.6640625" bestFit="1" customWidth="1"/>
    <col min="6" max="6" width="10.5546875" bestFit="1" customWidth="1"/>
    <col min="7" max="7" width="12.5546875" bestFit="1" customWidth="1"/>
    <col min="8" max="8" width="15.88671875" bestFit="1" customWidth="1"/>
  </cols>
  <sheetData>
    <row r="1" spans="1:10" ht="19.5" customHeight="1" thickBot="1" x14ac:dyDescent="0.3"/>
    <row r="2" spans="1:10" ht="19.5" customHeight="1" x14ac:dyDescent="0.35">
      <c r="A2" s="9" t="s">
        <v>12</v>
      </c>
      <c r="B2" s="89" t="str">
        <f ca="1">MID(CELL("filename",B2),FIND("]",CELL("filename",B2))+1,255)</f>
        <v>Merrymeeting</v>
      </c>
      <c r="C2" s="89"/>
      <c r="D2" s="89"/>
      <c r="E2" s="89"/>
      <c r="F2" s="89"/>
      <c r="G2" s="90"/>
    </row>
    <row r="3" spans="1:10" ht="19.5" customHeight="1" thickBot="1" x14ac:dyDescent="0.3">
      <c r="A3" s="86" t="s">
        <v>36</v>
      </c>
      <c r="B3" s="87"/>
      <c r="C3" s="87"/>
      <c r="D3" s="87"/>
      <c r="E3" s="87"/>
      <c r="F3" s="87"/>
      <c r="G3" s="88"/>
    </row>
    <row r="4" spans="1:10" ht="19.5" customHeight="1" x14ac:dyDescent="0.25">
      <c r="A4" s="3"/>
      <c r="B4" s="4"/>
      <c r="C4" s="4"/>
      <c r="D4" s="4"/>
      <c r="E4" s="4"/>
      <c r="F4" s="4"/>
      <c r="G4" s="5"/>
    </row>
    <row r="5" spans="1:10" ht="19.5" customHeight="1" thickBot="1" x14ac:dyDescent="0.3">
      <c r="A5" s="10" t="s">
        <v>4</v>
      </c>
      <c r="B5" s="11" t="s">
        <v>5</v>
      </c>
      <c r="C5" s="11" t="s">
        <v>6</v>
      </c>
      <c r="D5" s="11" t="s">
        <v>0</v>
      </c>
      <c r="E5" s="11" t="s">
        <v>1</v>
      </c>
      <c r="F5" s="11" t="s">
        <v>2</v>
      </c>
      <c r="G5" s="12" t="s">
        <v>3</v>
      </c>
      <c r="H5" t="s">
        <v>18</v>
      </c>
    </row>
    <row r="6" spans="1:10" ht="19.5" customHeight="1" x14ac:dyDescent="0.25">
      <c r="A6" s="66" t="s">
        <v>9</v>
      </c>
      <c r="B6" s="31"/>
      <c r="C6" s="31"/>
      <c r="D6" s="41">
        <f>SUM(B6,C6)</f>
        <v>0</v>
      </c>
      <c r="E6" s="32"/>
      <c r="F6" s="32"/>
      <c r="G6" s="53"/>
      <c r="H6" s="47"/>
      <c r="J6">
        <f>IF(G6="DNF",14,0)</f>
        <v>0</v>
      </c>
    </row>
    <row r="7" spans="1:10" ht="19.5" customHeight="1" x14ac:dyDescent="0.25">
      <c r="A7" s="67" t="s">
        <v>10</v>
      </c>
      <c r="B7" s="33"/>
      <c r="C7" s="33"/>
      <c r="D7" s="33">
        <f t="shared" ref="D7:D16" si="0">SUM(B7,C7)</f>
        <v>0</v>
      </c>
      <c r="E7" s="34"/>
      <c r="F7" s="34"/>
      <c r="G7" s="54"/>
      <c r="H7" s="48"/>
      <c r="J7">
        <f t="shared" ref="J7:J16" si="1">IF(G7="DNF",14,0)</f>
        <v>0</v>
      </c>
    </row>
    <row r="8" spans="1:10" ht="19.5" customHeight="1" x14ac:dyDescent="0.25">
      <c r="A8" s="66" t="s">
        <v>11</v>
      </c>
      <c r="B8" s="37"/>
      <c r="C8" s="37"/>
      <c r="D8" s="71">
        <f t="shared" si="0"/>
        <v>0</v>
      </c>
      <c r="E8" s="38"/>
      <c r="F8" s="38"/>
      <c r="G8" s="55"/>
      <c r="H8" s="47"/>
      <c r="J8">
        <f t="shared" si="1"/>
        <v>0</v>
      </c>
    </row>
    <row r="9" spans="1:10" ht="19.5" customHeight="1" x14ac:dyDescent="0.25">
      <c r="A9" s="67" t="s">
        <v>8</v>
      </c>
      <c r="B9" s="33"/>
      <c r="C9" s="33"/>
      <c r="D9" s="33">
        <f t="shared" si="0"/>
        <v>0</v>
      </c>
      <c r="E9" s="34"/>
      <c r="F9" s="34"/>
      <c r="G9" s="54"/>
      <c r="H9" s="48"/>
      <c r="J9">
        <f t="shared" si="1"/>
        <v>0</v>
      </c>
    </row>
    <row r="10" spans="1:10" ht="19.5" customHeight="1" x14ac:dyDescent="0.25">
      <c r="A10" s="66" t="s">
        <v>16</v>
      </c>
      <c r="B10" s="37"/>
      <c r="C10" s="37"/>
      <c r="D10" s="71">
        <f t="shared" si="0"/>
        <v>0</v>
      </c>
      <c r="E10" s="38"/>
      <c r="F10" s="38"/>
      <c r="G10" s="55"/>
      <c r="H10" s="47"/>
      <c r="J10">
        <f t="shared" si="1"/>
        <v>0</v>
      </c>
    </row>
    <row r="11" spans="1:10" ht="19.5" customHeight="1" x14ac:dyDescent="0.25">
      <c r="A11" s="67" t="s">
        <v>17</v>
      </c>
      <c r="B11" s="33"/>
      <c r="C11" s="33"/>
      <c r="D11" s="33">
        <f t="shared" si="0"/>
        <v>0</v>
      </c>
      <c r="E11" s="34"/>
      <c r="F11" s="34"/>
      <c r="G11" s="54"/>
      <c r="H11" s="48"/>
      <c r="J11">
        <f t="shared" si="1"/>
        <v>0</v>
      </c>
    </row>
    <row r="12" spans="1:10" ht="19.5" customHeight="1" x14ac:dyDescent="0.25">
      <c r="A12" s="66" t="s">
        <v>13</v>
      </c>
      <c r="B12" s="37"/>
      <c r="C12" s="37"/>
      <c r="D12" s="71">
        <f t="shared" si="0"/>
        <v>0</v>
      </c>
      <c r="E12" s="38"/>
      <c r="F12" s="38"/>
      <c r="G12" s="55"/>
      <c r="H12" s="47"/>
      <c r="J12">
        <f t="shared" si="1"/>
        <v>0</v>
      </c>
    </row>
    <row r="13" spans="1:10" ht="19.5" customHeight="1" x14ac:dyDescent="0.25">
      <c r="A13" s="67" t="s">
        <v>20</v>
      </c>
      <c r="B13" s="33"/>
      <c r="C13" s="33"/>
      <c r="D13" s="33">
        <f t="shared" si="0"/>
        <v>0</v>
      </c>
      <c r="E13" s="34"/>
      <c r="F13" s="34"/>
      <c r="G13" s="54"/>
      <c r="H13" s="48"/>
      <c r="J13">
        <f t="shared" si="1"/>
        <v>0</v>
      </c>
    </row>
    <row r="14" spans="1:10" ht="19.5" customHeight="1" x14ac:dyDescent="0.25">
      <c r="A14" s="66" t="s">
        <v>14</v>
      </c>
      <c r="B14" s="37"/>
      <c r="C14" s="37"/>
      <c r="D14" s="71">
        <f t="shared" si="0"/>
        <v>0</v>
      </c>
      <c r="E14" s="38"/>
      <c r="F14" s="38"/>
      <c r="G14" s="55"/>
      <c r="H14" s="47"/>
      <c r="J14">
        <f t="shared" si="1"/>
        <v>0</v>
      </c>
    </row>
    <row r="15" spans="1:10" ht="19.5" customHeight="1" x14ac:dyDescent="0.25">
      <c r="A15" s="67" t="s">
        <v>19</v>
      </c>
      <c r="B15" s="33"/>
      <c r="C15" s="33"/>
      <c r="D15" s="33">
        <f t="shared" si="0"/>
        <v>0</v>
      </c>
      <c r="E15" s="34"/>
      <c r="F15" s="34"/>
      <c r="G15" s="54"/>
      <c r="H15" s="48"/>
      <c r="J15">
        <f t="shared" si="1"/>
        <v>0</v>
      </c>
    </row>
    <row r="16" spans="1:10" ht="19.5" customHeight="1" thickBot="1" x14ac:dyDescent="0.3">
      <c r="A16" s="77" t="s">
        <v>21</v>
      </c>
      <c r="B16" s="78"/>
      <c r="C16" s="78"/>
      <c r="D16" s="37">
        <f t="shared" si="0"/>
        <v>0</v>
      </c>
      <c r="E16" s="79"/>
      <c r="F16" s="79"/>
      <c r="G16" s="80"/>
      <c r="H16" s="47"/>
      <c r="J16">
        <f t="shared" si="1"/>
        <v>0</v>
      </c>
    </row>
    <row r="17" spans="2:10" ht="19.5" customHeight="1" x14ac:dyDescent="0.25">
      <c r="B17" s="26">
        <f>SUM(B6:B16)</f>
        <v>0</v>
      </c>
      <c r="C17" s="26">
        <f>SUM(C6:C16)</f>
        <v>0</v>
      </c>
      <c r="D17" s="26">
        <f>SUM(D6:D16)</f>
        <v>0</v>
      </c>
      <c r="E17" s="26"/>
      <c r="F17" s="26"/>
      <c r="G17" s="15">
        <f>SUM(G6:G16)</f>
        <v>0</v>
      </c>
      <c r="J17">
        <f>SUM(J6:J16)</f>
        <v>0</v>
      </c>
    </row>
    <row r="18" spans="2:10" ht="19.5" customHeight="1" x14ac:dyDescent="0.25">
      <c r="B18" s="6"/>
      <c r="H18" t="s">
        <v>23</v>
      </c>
      <c r="I18">
        <f>168-J17</f>
        <v>168</v>
      </c>
    </row>
  </sheetData>
  <mergeCells count="2">
    <mergeCell ref="B2:G2"/>
    <mergeCell ref="A3:G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4a3f7ad-8e4c-406b-9d15-d4ee6477c700}" enabled="0" method="" siteId="{44a3f7ad-8e4c-406b-9d15-d4ee6477c70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Newfound</vt:lpstr>
      <vt:lpstr>Bow</vt:lpstr>
      <vt:lpstr>Winnisquam</vt:lpstr>
      <vt:lpstr>Pawtuckaway</vt:lpstr>
      <vt:lpstr>BIP</vt:lpstr>
      <vt:lpstr>Squam</vt:lpstr>
      <vt:lpstr>Massabesic</vt:lpstr>
      <vt:lpstr>Winnipesaukee</vt:lpstr>
      <vt:lpstr>Merrymeeting</vt:lpstr>
      <vt:lpstr>Wentworth</vt:lpstr>
      <vt:lpstr>Team Standings</vt:lpstr>
      <vt:lpstr>BIP!Print_Area</vt:lpstr>
      <vt:lpstr>Bow!Print_Area</vt:lpstr>
      <vt:lpstr>Massabesic!Print_Area</vt:lpstr>
      <vt:lpstr>Newfound!Print_Area</vt:lpstr>
      <vt:lpstr>Pawtuckaway!Print_Area</vt:lpstr>
      <vt:lpstr>Squam!Print_Area</vt:lpstr>
      <vt:lpstr>Winnipesaukee!Print_Area</vt:lpstr>
      <vt:lpstr>Winnisquam!Print_Area</vt:lpstr>
    </vt:vector>
  </TitlesOfParts>
  <Company>Cedar Point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Cedar Point Communications</dc:creator>
  <cp:lastModifiedBy>Girardi Ralph - Portsmouth</cp:lastModifiedBy>
  <cp:lastPrinted>2012-04-04T20:32:37Z</cp:lastPrinted>
  <dcterms:created xsi:type="dcterms:W3CDTF">2007-05-08T17:20:09Z</dcterms:created>
  <dcterms:modified xsi:type="dcterms:W3CDTF">2025-09-08T14:39:35Z</dcterms:modified>
</cp:coreProperties>
</file>